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1295" windowHeight="9270" tabRatio="790" activeTab="0"/>
  </bookViews>
  <sheets>
    <sheet name="ТЛ" sheetId="1" r:id="rId1"/>
    <sheet name="График (без общ практики)" sheetId="2" r:id="rId2"/>
    <sheet name="2 План УП " sheetId="3" r:id="rId3"/>
  </sheets>
  <definedNames>
    <definedName name="_xlnm.Print_Area" localSheetId="2">'2 План УП '!$A$1:$O$84</definedName>
    <definedName name="_xlnm.Print_Area" localSheetId="1">'График (без общ практики)'!$A$1:$CQ$54</definedName>
  </definedNames>
  <calcPr fullCalcOnLoad="1"/>
</workbook>
</file>

<file path=xl/sharedStrings.xml><?xml version="1.0" encoding="utf-8"?>
<sst xmlns="http://schemas.openxmlformats.org/spreadsheetml/2006/main" count="338" uniqueCount="247">
  <si>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</si>
  <si>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</si>
  <si>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</si>
  <si>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</si>
  <si>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</si>
  <si>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</si>
  <si>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</si>
  <si>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</si>
  <si>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</si>
  <si>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</si>
  <si>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</si>
  <si>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</si>
  <si>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</si>
  <si>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</si>
  <si>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</si>
  <si>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</si>
  <si>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</si>
  <si>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</si>
  <si>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</si>
  <si>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</si>
  <si>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</si>
  <si>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</si>
  <si>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</si>
  <si>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</si>
  <si>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</si>
  <si>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</si>
  <si>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</si>
  <si>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</si>
  <si>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</si>
  <si>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</si>
  <si>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</si>
  <si>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</si>
  <si>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</si>
  <si>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</si>
  <si>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</si>
  <si>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</si>
  <si>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</si>
  <si>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</si>
  <si>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</si>
  <si>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</si>
  <si>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</si>
  <si>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</si>
  <si>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</si>
  <si>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</si>
  <si>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</si>
  <si>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</si>
  <si>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</si>
  <si>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</si>
  <si>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</si>
  <si>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</si>
  <si>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</si>
  <si>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</si>
  <si>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</si>
  <si>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</si>
  <si>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</si>
  <si>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</si>
  <si>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</si>
  <si>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</si>
  <si>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</si>
  <si>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</si>
  <si>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</si>
  <si>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</si>
  <si>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</si>
  <si>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</si>
  <si>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</si>
  <si>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</si>
  <si>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</si>
  <si>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</si>
  <si>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</si>
  <si>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</si>
  <si>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</si>
  <si>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</si>
  <si>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</si>
  <si>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</si>
  <si>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</si>
  <si>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</si>
  <si>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</si>
  <si>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</si>
  <si>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</si>
  <si>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</si>
  <si>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</si>
  <si>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</si>
  <si>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</si>
  <si>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</si>
  <si>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</si>
  <si>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</si>
  <si>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</si>
  <si>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Электротехника и электроника</t>
  </si>
  <si>
    <t>Метрология, стандартизация и сертификация</t>
  </si>
  <si>
    <t>Инженерная графика</t>
  </si>
  <si>
    <t>Экономика отрасли</t>
  </si>
  <si>
    <t>Безопасность жизнедеятельности</t>
  </si>
  <si>
    <t>Охрана труда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</si>
  <si>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</si>
  <si>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</si>
  <si>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</si>
  <si>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</si>
  <si>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</si>
  <si>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</si>
  <si>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</si>
  <si>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</si>
  <si>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</si>
  <si>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</si>
  <si>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</si>
  <si>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</si>
  <si>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</si>
  <si>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</si>
  <si>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</si>
  <si>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</si>
  <si>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</si>
  <si>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</si>
  <si>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</si>
  <si>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</si>
  <si>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</si>
  <si>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</si>
  <si>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Производственная практика (по профилю специальности)</t>
  </si>
  <si>
    <t>4 нед</t>
  </si>
  <si>
    <t>6 нед</t>
  </si>
  <si>
    <t>Защита ВКР</t>
  </si>
  <si>
    <t xml:space="preserve">Учебная практика </t>
  </si>
  <si>
    <t>ПМ.04</t>
  </si>
  <si>
    <t>ОП.10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</si>
  <si>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</si>
  <si>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</si>
  <si>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</si>
  <si>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</si>
  <si>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</si>
  <si>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</si>
  <si>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</si>
  <si>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</si>
  <si>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нед.</t>
  </si>
  <si>
    <t>Формы промежуточной аттестации</t>
  </si>
  <si>
    <t>Учебная нагрузка обучающихся (час)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</si>
  <si>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</si>
  <si>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</si>
  <si>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</si>
  <si>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</si>
  <si>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</si>
  <si>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</si>
  <si>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</si>
  <si>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</si>
  <si>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</si>
  <si>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</si>
  <si>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</si>
  <si>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</si>
  <si>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</si>
  <si>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</si>
  <si>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</si>
  <si>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</si>
  <si>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</si>
  <si>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</si>
  <si>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</si>
  <si>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</si>
  <si>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</si>
  <si>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</si>
  <si>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</si>
  <si>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</si>
  <si>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</si>
  <si>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</si>
  <si>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</si>
  <si>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</si>
  <si>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</si>
  <si>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Управление коллективом исполнителей</t>
  </si>
  <si>
    <t>МДК.02.02</t>
  </si>
  <si>
    <t>Транспортная система России</t>
  </si>
  <si>
    <t>Технические средства (по видам транспорта)</t>
  </si>
  <si>
    <t>Организация перевозочного процесса (по видам транспорта)</t>
  </si>
  <si>
    <t>Организация сервисного обслуживания на транспорте (по видам транспорта)</t>
  </si>
  <si>
    <t>Организация транспортно-логистической деятельности (по видам транспорта)</t>
  </si>
  <si>
    <t>ПМ.05</t>
  </si>
  <si>
    <t>ОП.13</t>
  </si>
  <si>
    <t>Основы предпринимательства</t>
  </si>
  <si>
    <t>ОП.14</t>
  </si>
  <si>
    <t>МДК.01.03</t>
  </si>
  <si>
    <t>МДК.03.01</t>
  </si>
  <si>
    <t>Транспортно-экспедиционная деятельность(по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</si>
  <si>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</si>
  <si>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</si>
  <si>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МДК.04.01.</t>
  </si>
  <si>
    <t>пк</t>
  </si>
  <si>
    <t>-практика квалификационная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</si>
  <si>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</si>
  <si>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</si>
  <si>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</si>
  <si>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</si>
  <si>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</si>
  <si>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</si>
  <si>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</si>
  <si>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</si>
  <si>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>МДК.05.01.</t>
  </si>
  <si>
    <t>МДК.05.02.</t>
  </si>
  <si>
    <t>МДК.05.03.</t>
  </si>
  <si>
    <t xml:space="preserve">ПП.03 </t>
  </si>
  <si>
    <t>МДК.03.02</t>
  </si>
  <si>
    <t>МДК.03.03</t>
  </si>
  <si>
    <t>уч</t>
  </si>
  <si>
    <t>Адаптация на рынке труда и профессиональная карьера</t>
  </si>
  <si>
    <t>ОП.15</t>
  </si>
  <si>
    <t>Основы маркетинга</t>
  </si>
  <si>
    <t>Основы менеджмента</t>
  </si>
  <si>
    <t>Документационное обеспечение управления</t>
  </si>
  <si>
    <t>Основы бухгалтерского учета</t>
  </si>
  <si>
    <t>МДК.03.04</t>
  </si>
  <si>
    <r>
      <t xml:space="preserve">Выполнение работ по профессии </t>
    </r>
    <r>
      <rPr>
        <b/>
        <sz val="8"/>
        <rFont val="Arial Cyr"/>
        <family val="0"/>
      </rPr>
      <t>11442 Водитель автомобиля</t>
    </r>
  </si>
  <si>
    <t>Теоретические и практические основы вождения автомобиля</t>
  </si>
  <si>
    <t>Технология и организация перевозочного и перегрузочного процесса</t>
  </si>
  <si>
    <t>Товароведение продовольственных и непродовольственных товаров</t>
  </si>
  <si>
    <t>Таможенные операции и правовые аспекты деятельности международного экспедитора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</si>
  <si>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</si>
  <si>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</si>
  <si>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</si>
  <si>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</si>
  <si>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</si>
  <si>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</si>
  <si>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</si>
  <si>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производств. практики</t>
  </si>
  <si>
    <t>преддиплом. практики</t>
  </si>
  <si>
    <t>з,з,з,з,з,дз</t>
  </si>
  <si>
    <t>-,э</t>
  </si>
  <si>
    <t>-,дз,-,дз,-,дз</t>
  </si>
  <si>
    <t>Правила  безопасности дорожного движения</t>
  </si>
  <si>
    <t>Обязательная и вариативная части циклов ОПОП</t>
  </si>
  <si>
    <t>1/22/17</t>
  </si>
  <si>
    <t>э(к)</t>
  </si>
  <si>
    <t xml:space="preserve"> Технология перевозочного процесса на автомобильном транспорте</t>
  </si>
  <si>
    <t xml:space="preserve"> Информационное обеспечение перевозочного процесса на автомобильном транспорте</t>
  </si>
  <si>
    <t xml:space="preserve"> Автоматизированные системы управления на автомобильном  транспорте</t>
  </si>
  <si>
    <t>Организация движения на автомобильном транспорте</t>
  </si>
  <si>
    <t xml:space="preserve"> Организация пассажирских перевозок и обслуживание пассажиров </t>
  </si>
  <si>
    <t>ПП.05</t>
  </si>
  <si>
    <t xml:space="preserve">  э</t>
  </si>
  <si>
    <t>Основы исследовательской деятельности</t>
  </si>
  <si>
    <t xml:space="preserve">             3. План учебного процесса</t>
  </si>
  <si>
    <t>Общепрофессиональные дисциплины</t>
  </si>
  <si>
    <t>-,дз</t>
  </si>
  <si>
    <t>п</t>
  </si>
  <si>
    <r>
      <t xml:space="preserve">Выполнение работ по должности служащего </t>
    </r>
    <r>
      <rPr>
        <b/>
        <sz val="8"/>
        <rFont val="Arial Cyr"/>
        <family val="0"/>
      </rPr>
      <t>27770 Экспедитор</t>
    </r>
  </si>
  <si>
    <t>ОП.16</t>
  </si>
  <si>
    <t>Практикоориентированность=56,34%</t>
  </si>
  <si>
    <t>-/9/15</t>
  </si>
  <si>
    <t>5/7/-</t>
  </si>
  <si>
    <t>-/2/-</t>
  </si>
  <si>
    <r>
      <t xml:space="preserve">Консультации </t>
    </r>
    <r>
      <rPr>
        <sz val="8"/>
        <rFont val="Arial Cyr"/>
        <family val="0"/>
      </rPr>
      <t>из расчета 4 часа на одного обучающегося, на каждый учебный год</t>
    </r>
  </si>
  <si>
    <t>дз(к)</t>
  </si>
  <si>
    <t>-/12/3</t>
  </si>
  <si>
    <t>-/21/18</t>
  </si>
  <si>
    <t>5/30/18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</si>
</sst>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49" fontId="6" fillId="35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49" fontId="10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49" fontId="14" fillId="4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vertical="center"/>
    </xf>
    <xf numFmtId="49" fontId="0" fillId="40" borderId="10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172" fontId="3" fillId="0" borderId="0" xfId="0" applyNumberFormat="1" applyFont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left" vertic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textRotation="255" wrapText="1"/>
    </xf>
    <xf numFmtId="0" fontId="4" fillId="41" borderId="18" xfId="0" applyFont="1" applyFill="1" applyBorder="1" applyAlignment="1">
      <alignment horizontal="center" vertical="center" textRotation="255" wrapText="1"/>
    </xf>
    <xf numFmtId="0" fontId="4" fillId="39" borderId="21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72" fontId="4" fillId="37" borderId="20" xfId="0" applyNumberFormat="1" applyFont="1" applyFill="1" applyBorder="1" applyAlignment="1">
      <alignment horizontal="center" vertical="center" wrapText="1"/>
    </xf>
    <xf numFmtId="172" fontId="4" fillId="37" borderId="18" xfId="0" applyNumberFormat="1" applyFont="1" applyFill="1" applyBorder="1" applyAlignment="1">
      <alignment horizontal="center" vertical="center" wrapText="1"/>
    </xf>
    <xf numFmtId="172" fontId="4" fillId="5" borderId="20" xfId="0" applyNumberFormat="1" applyFont="1" applyFill="1" applyBorder="1" applyAlignment="1">
      <alignment horizontal="left" vertical="center" wrapText="1"/>
    </xf>
    <xf numFmtId="172" fontId="4" fillId="5" borderId="18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4" fillId="43" borderId="2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14" fontId="2" fillId="0" borderId="11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0" borderId="12" xfId="0" applyNumberFormat="1" applyFont="1" applyBorder="1" applyAlignment="1">
      <alignment horizontal="center" vertical="center" textRotation="90" wrapText="1"/>
    </xf>
    <xf numFmtId="0" fontId="6" fillId="38" borderId="20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textRotation="90" wrapText="1"/>
    </xf>
    <xf numFmtId="0" fontId="2" fillId="0" borderId="19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10" borderId="10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66</xdr:row>
      <xdr:rowOff>0</xdr:rowOff>
    </xdr:to>
    <xdr:pic>
      <xdr:nvPicPr>
        <xdr:cNvPr id="1" name="Рисунок 1" descr="ПУ 11 20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22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2162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142875</xdr:colOff>
      <xdr:row>2</xdr:row>
      <xdr:rowOff>142875</xdr:rowOff>
    </xdr:from>
    <xdr:to>
      <xdr:col>25</xdr:col>
      <xdr:colOff>76200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466725"/>
          <a:ext cx="2752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83</xdr:col>
      <xdr:colOff>57150</xdr:colOff>
      <xdr:row>1</xdr:row>
      <xdr:rowOff>152400</xdr:rowOff>
    </xdr:from>
    <xdr:to>
      <xdr:col>93</xdr:col>
      <xdr:colOff>219075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982075" y="314325"/>
          <a:ext cx="1847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Q24"/>
  <sheetViews>
    <sheetView view="pageBreakPreview" zoomScale="150" zoomScaleNormal="130" zoomScaleSheetLayoutView="150" zoomScalePageLayoutView="0" workbookViewId="0" topLeftCell="A1">
      <selection activeCell="AG18" sqref="AG18:AH18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9" width="1.12109375" style="0" customWidth="1"/>
    <col min="30" max="30" width="2.00390625" style="0" customWidth="1"/>
    <col min="31" max="31" width="0.87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0" width="1.00390625" style="0" customWidth="1"/>
    <col min="41" max="41" width="1.12109375" style="0" customWidth="1"/>
    <col min="42" max="42" width="0.74609375" style="0" customWidth="1"/>
    <col min="43" max="43" width="0.875" style="0" customWidth="1"/>
    <col min="44" max="44" width="1.25" style="0" customWidth="1"/>
    <col min="45" max="45" width="0.37109375" style="0" customWidth="1"/>
    <col min="46" max="46" width="0.2421875" style="0" customWidth="1"/>
    <col min="47" max="47" width="1.12109375" style="0" customWidth="1"/>
    <col min="48" max="49" width="2.125" style="0" customWidth="1"/>
    <col min="50" max="50" width="1.12109375" style="0" customWidth="1"/>
    <col min="51" max="51" width="1.25" style="0" customWidth="1"/>
    <col min="52" max="54" width="1.12109375" style="0" customWidth="1"/>
    <col min="55" max="55" width="1.37890625" style="0" customWidth="1"/>
    <col min="56" max="59" width="1.12109375" style="0" customWidth="1"/>
    <col min="60" max="61" width="1.00390625" style="0" customWidth="1"/>
    <col min="62" max="62" width="1.12109375" style="0" customWidth="1"/>
    <col min="63" max="63" width="1.25" style="0" customWidth="1"/>
    <col min="64" max="66" width="1.00390625" style="0" customWidth="1"/>
    <col min="67" max="67" width="0.875" style="0" customWidth="1"/>
    <col min="68" max="68" width="2.125" style="0" customWidth="1"/>
    <col min="69" max="70" width="1.12109375" style="0" customWidth="1"/>
    <col min="71" max="71" width="1.25" style="0" customWidth="1"/>
    <col min="72" max="72" width="1.00390625" style="0" customWidth="1"/>
    <col min="73" max="73" width="1.25" style="0" customWidth="1"/>
    <col min="74" max="74" width="0.74609375" style="0" customWidth="1"/>
    <col min="75" max="82" width="2.125" style="0" customWidth="1"/>
    <col min="83" max="83" width="2.25390625" style="0" customWidth="1"/>
    <col min="84" max="84" width="3.25390625" style="0" customWidth="1"/>
    <col min="85" max="86" width="1.75390625" style="0" customWidth="1"/>
    <col min="87" max="87" width="1.37890625" style="0" hidden="1" customWidth="1"/>
    <col min="88" max="88" width="3.00390625" style="0" customWidth="1"/>
    <col min="89" max="89" width="4.00390625" style="0" customWidth="1"/>
    <col min="90" max="92" width="2.00390625" style="0" customWidth="1"/>
    <col min="93" max="93" width="2.375" style="0" customWidth="1"/>
    <col min="94" max="94" width="3.75390625" style="0" customWidth="1"/>
  </cols>
  <sheetData>
    <row r="5" ht="3.75" customHeight="1"/>
    <row r="6" spans="1:94" ht="15.75" customHeight="1">
      <c r="A6" s="210" t="s">
        <v>31</v>
      </c>
      <c r="B6" s="204" t="s">
        <v>0</v>
      </c>
      <c r="C6" s="205"/>
      <c r="D6" s="205"/>
      <c r="E6" s="206"/>
      <c r="F6" s="213" t="s">
        <v>36</v>
      </c>
      <c r="G6" s="204" t="s">
        <v>1</v>
      </c>
      <c r="H6" s="205"/>
      <c r="I6" s="205"/>
      <c r="J6" s="205"/>
      <c r="K6" s="206"/>
      <c r="L6" s="163" t="s">
        <v>35</v>
      </c>
      <c r="M6" s="178"/>
      <c r="N6" s="164"/>
      <c r="O6" s="204" t="s">
        <v>2</v>
      </c>
      <c r="P6" s="205"/>
      <c r="Q6" s="205"/>
      <c r="R6" s="205"/>
      <c r="S6" s="206"/>
      <c r="T6" s="204" t="s">
        <v>3</v>
      </c>
      <c r="U6" s="205"/>
      <c r="V6" s="205"/>
      <c r="W6" s="205"/>
      <c r="X6" s="205"/>
      <c r="Y6" s="206"/>
      <c r="Z6" s="163" t="s">
        <v>39</v>
      </c>
      <c r="AA6" s="164"/>
      <c r="AB6" s="204" t="s">
        <v>4</v>
      </c>
      <c r="AC6" s="205"/>
      <c r="AD6" s="205"/>
      <c r="AE6" s="205"/>
      <c r="AF6" s="206"/>
      <c r="AG6" s="163" t="s">
        <v>42</v>
      </c>
      <c r="AH6" s="164"/>
      <c r="AI6" s="204" t="s">
        <v>5</v>
      </c>
      <c r="AJ6" s="205"/>
      <c r="AK6" s="205"/>
      <c r="AL6" s="206"/>
      <c r="AM6" s="163" t="s">
        <v>46</v>
      </c>
      <c r="AN6" s="164"/>
      <c r="AO6" s="204" t="s">
        <v>6</v>
      </c>
      <c r="AP6" s="205"/>
      <c r="AQ6" s="205"/>
      <c r="AR6" s="205"/>
      <c r="AS6" s="205"/>
      <c r="AT6" s="205"/>
      <c r="AU6" s="205"/>
      <c r="AV6" s="206"/>
      <c r="AW6" s="167" t="s">
        <v>49</v>
      </c>
      <c r="AX6" s="204" t="s">
        <v>7</v>
      </c>
      <c r="AY6" s="205"/>
      <c r="AZ6" s="205"/>
      <c r="BA6" s="205"/>
      <c r="BB6" s="205"/>
      <c r="BC6" s="206"/>
      <c r="BD6" s="163" t="s">
        <v>52</v>
      </c>
      <c r="BE6" s="164"/>
      <c r="BF6" s="204" t="s">
        <v>8</v>
      </c>
      <c r="BG6" s="205"/>
      <c r="BH6" s="205"/>
      <c r="BI6" s="205"/>
      <c r="BJ6" s="205"/>
      <c r="BK6" s="205"/>
      <c r="BL6" s="205"/>
      <c r="BM6" s="206"/>
      <c r="BN6" s="204" t="s">
        <v>9</v>
      </c>
      <c r="BO6" s="205"/>
      <c r="BP6" s="205"/>
      <c r="BQ6" s="205"/>
      <c r="BR6" s="205"/>
      <c r="BS6" s="205"/>
      <c r="BT6" s="206"/>
      <c r="BU6" s="163" t="s">
        <v>58</v>
      </c>
      <c r="BV6" s="164"/>
      <c r="BW6" s="204" t="s">
        <v>10</v>
      </c>
      <c r="BX6" s="205"/>
      <c r="BY6" s="206"/>
      <c r="BZ6" s="167" t="s">
        <v>60</v>
      </c>
      <c r="CA6" s="204" t="s">
        <v>11</v>
      </c>
      <c r="CB6" s="205"/>
      <c r="CC6" s="205"/>
      <c r="CD6" s="206"/>
      <c r="CE6" s="167" t="s">
        <v>12</v>
      </c>
      <c r="CF6" s="204" t="s">
        <v>28</v>
      </c>
      <c r="CG6" s="206"/>
      <c r="CH6" s="167" t="s">
        <v>95</v>
      </c>
      <c r="CI6" s="200" t="s">
        <v>30</v>
      </c>
      <c r="CJ6" s="201"/>
      <c r="CK6" s="201"/>
      <c r="CL6" s="201"/>
      <c r="CM6" s="167" t="s">
        <v>118</v>
      </c>
      <c r="CN6" s="195" t="s">
        <v>125</v>
      </c>
      <c r="CO6" s="195" t="s">
        <v>13</v>
      </c>
      <c r="CP6" s="195" t="s">
        <v>14</v>
      </c>
    </row>
    <row r="7" spans="1:94" ht="12.75" customHeight="1">
      <c r="A7" s="211"/>
      <c r="B7" s="207"/>
      <c r="C7" s="208"/>
      <c r="D7" s="208"/>
      <c r="E7" s="209"/>
      <c r="F7" s="214"/>
      <c r="G7" s="207"/>
      <c r="H7" s="208"/>
      <c r="I7" s="208"/>
      <c r="J7" s="208"/>
      <c r="K7" s="209"/>
      <c r="L7" s="165"/>
      <c r="M7" s="179"/>
      <c r="N7" s="166"/>
      <c r="O7" s="207"/>
      <c r="P7" s="208"/>
      <c r="Q7" s="208"/>
      <c r="R7" s="208"/>
      <c r="S7" s="209"/>
      <c r="T7" s="207"/>
      <c r="U7" s="208"/>
      <c r="V7" s="208"/>
      <c r="W7" s="208"/>
      <c r="X7" s="208"/>
      <c r="Y7" s="209"/>
      <c r="Z7" s="165"/>
      <c r="AA7" s="166"/>
      <c r="AB7" s="207"/>
      <c r="AC7" s="208"/>
      <c r="AD7" s="208"/>
      <c r="AE7" s="208"/>
      <c r="AF7" s="209"/>
      <c r="AG7" s="165"/>
      <c r="AH7" s="166"/>
      <c r="AI7" s="207"/>
      <c r="AJ7" s="208"/>
      <c r="AK7" s="208"/>
      <c r="AL7" s="209"/>
      <c r="AM7" s="165"/>
      <c r="AN7" s="166"/>
      <c r="AO7" s="207"/>
      <c r="AP7" s="208"/>
      <c r="AQ7" s="208"/>
      <c r="AR7" s="208"/>
      <c r="AS7" s="208"/>
      <c r="AT7" s="208"/>
      <c r="AU7" s="208"/>
      <c r="AV7" s="209"/>
      <c r="AW7" s="168"/>
      <c r="AX7" s="207"/>
      <c r="AY7" s="208"/>
      <c r="AZ7" s="208"/>
      <c r="BA7" s="208"/>
      <c r="BB7" s="208"/>
      <c r="BC7" s="209"/>
      <c r="BD7" s="165"/>
      <c r="BE7" s="166"/>
      <c r="BF7" s="207"/>
      <c r="BG7" s="208"/>
      <c r="BH7" s="208"/>
      <c r="BI7" s="208"/>
      <c r="BJ7" s="208"/>
      <c r="BK7" s="208"/>
      <c r="BL7" s="208"/>
      <c r="BM7" s="209"/>
      <c r="BN7" s="207"/>
      <c r="BO7" s="208"/>
      <c r="BP7" s="208"/>
      <c r="BQ7" s="208"/>
      <c r="BR7" s="208"/>
      <c r="BS7" s="208"/>
      <c r="BT7" s="209"/>
      <c r="BU7" s="165"/>
      <c r="BV7" s="166"/>
      <c r="BW7" s="207"/>
      <c r="BX7" s="208"/>
      <c r="BY7" s="209"/>
      <c r="BZ7" s="168"/>
      <c r="CA7" s="207"/>
      <c r="CB7" s="208"/>
      <c r="CC7" s="208"/>
      <c r="CD7" s="209"/>
      <c r="CE7" s="168"/>
      <c r="CF7" s="207"/>
      <c r="CG7" s="209"/>
      <c r="CH7" s="168"/>
      <c r="CI7" s="202"/>
      <c r="CJ7" s="203"/>
      <c r="CK7" s="203"/>
      <c r="CL7" s="203"/>
      <c r="CM7" s="168"/>
      <c r="CN7" s="196"/>
      <c r="CO7" s="196"/>
      <c r="CP7" s="196"/>
    </row>
    <row r="8" spans="1:94" s="1" customFormat="1" ht="12.75" customHeight="1">
      <c r="A8" s="211"/>
      <c r="B8" s="167" t="s">
        <v>32</v>
      </c>
      <c r="C8" s="167" t="s">
        <v>57</v>
      </c>
      <c r="D8" s="167" t="s">
        <v>19</v>
      </c>
      <c r="E8" s="167" t="s">
        <v>16</v>
      </c>
      <c r="F8" s="214"/>
      <c r="G8" s="167" t="s">
        <v>34</v>
      </c>
      <c r="H8" s="167" t="s">
        <v>17</v>
      </c>
      <c r="I8" s="163" t="s">
        <v>18</v>
      </c>
      <c r="J8" s="178"/>
      <c r="K8" s="164"/>
      <c r="L8" s="165"/>
      <c r="M8" s="179"/>
      <c r="N8" s="166"/>
      <c r="O8" s="167" t="s">
        <v>37</v>
      </c>
      <c r="P8" s="167" t="s">
        <v>73</v>
      </c>
      <c r="Q8" s="167" t="s">
        <v>23</v>
      </c>
      <c r="R8" s="163" t="s">
        <v>33</v>
      </c>
      <c r="S8" s="164"/>
      <c r="T8" s="167" t="s">
        <v>38</v>
      </c>
      <c r="U8" s="167" t="s">
        <v>15</v>
      </c>
      <c r="V8" s="163" t="s">
        <v>19</v>
      </c>
      <c r="W8" s="164"/>
      <c r="X8" s="163" t="s">
        <v>16</v>
      </c>
      <c r="Y8" s="164"/>
      <c r="Z8" s="165"/>
      <c r="AA8" s="166"/>
      <c r="AB8" s="163" t="s">
        <v>40</v>
      </c>
      <c r="AC8" s="164"/>
      <c r="AD8" s="163" t="s">
        <v>20</v>
      </c>
      <c r="AE8" s="164"/>
      <c r="AF8" s="167" t="s">
        <v>41</v>
      </c>
      <c r="AG8" s="165"/>
      <c r="AH8" s="166"/>
      <c r="AI8" s="167" t="s">
        <v>43</v>
      </c>
      <c r="AJ8" s="163" t="s">
        <v>44</v>
      </c>
      <c r="AK8" s="164"/>
      <c r="AL8" s="167" t="s">
        <v>45</v>
      </c>
      <c r="AM8" s="165"/>
      <c r="AN8" s="166"/>
      <c r="AO8" s="163" t="s">
        <v>43</v>
      </c>
      <c r="AP8" s="164"/>
      <c r="AQ8" s="163" t="s">
        <v>47</v>
      </c>
      <c r="AR8" s="164"/>
      <c r="AS8" s="163" t="s">
        <v>45</v>
      </c>
      <c r="AT8" s="178"/>
      <c r="AU8" s="164"/>
      <c r="AV8" s="167" t="s">
        <v>48</v>
      </c>
      <c r="AW8" s="168"/>
      <c r="AX8" s="163" t="s">
        <v>34</v>
      </c>
      <c r="AY8" s="164"/>
      <c r="AZ8" s="163" t="s">
        <v>50</v>
      </c>
      <c r="BA8" s="164"/>
      <c r="BB8" s="163" t="s">
        <v>51</v>
      </c>
      <c r="BC8" s="164"/>
      <c r="BD8" s="165"/>
      <c r="BE8" s="166"/>
      <c r="BF8" s="163" t="s">
        <v>53</v>
      </c>
      <c r="BG8" s="164"/>
      <c r="BH8" s="163" t="s">
        <v>54</v>
      </c>
      <c r="BI8" s="164"/>
      <c r="BJ8" s="224" t="s">
        <v>94</v>
      </c>
      <c r="BK8" s="225"/>
      <c r="BL8" s="163" t="s">
        <v>55</v>
      </c>
      <c r="BM8" s="164"/>
      <c r="BN8" s="163" t="s">
        <v>56</v>
      </c>
      <c r="BO8" s="164"/>
      <c r="BP8" s="167" t="s">
        <v>57</v>
      </c>
      <c r="BQ8" s="163" t="s">
        <v>21</v>
      </c>
      <c r="BR8" s="164"/>
      <c r="BS8" s="163" t="s">
        <v>22</v>
      </c>
      <c r="BT8" s="164"/>
      <c r="BU8" s="165"/>
      <c r="BV8" s="166"/>
      <c r="BW8" s="167" t="s">
        <v>59</v>
      </c>
      <c r="BX8" s="167" t="s">
        <v>17</v>
      </c>
      <c r="BY8" s="167" t="s">
        <v>51</v>
      </c>
      <c r="BZ8" s="168"/>
      <c r="CA8" s="167" t="s">
        <v>37</v>
      </c>
      <c r="CB8" s="167" t="s">
        <v>61</v>
      </c>
      <c r="CC8" s="167" t="s">
        <v>23</v>
      </c>
      <c r="CD8" s="167" t="s">
        <v>62</v>
      </c>
      <c r="CE8" s="168"/>
      <c r="CF8" s="167" t="s">
        <v>24</v>
      </c>
      <c r="CG8" s="167" t="s">
        <v>25</v>
      </c>
      <c r="CH8" s="168"/>
      <c r="CI8" s="195"/>
      <c r="CJ8" s="195" t="s">
        <v>29</v>
      </c>
      <c r="CK8" s="195" t="s">
        <v>26</v>
      </c>
      <c r="CL8" s="195" t="s">
        <v>27</v>
      </c>
      <c r="CM8" s="168"/>
      <c r="CN8" s="196"/>
      <c r="CO8" s="196"/>
      <c r="CP8" s="196"/>
    </row>
    <row r="9" spans="1:94" s="1" customFormat="1" ht="20.25" customHeight="1">
      <c r="A9" s="212"/>
      <c r="B9" s="169"/>
      <c r="C9" s="169"/>
      <c r="D9" s="168"/>
      <c r="E9" s="169"/>
      <c r="F9" s="214"/>
      <c r="G9" s="168"/>
      <c r="H9" s="168"/>
      <c r="I9" s="165"/>
      <c r="J9" s="179"/>
      <c r="K9" s="166"/>
      <c r="L9" s="165"/>
      <c r="M9" s="179"/>
      <c r="N9" s="166"/>
      <c r="O9" s="168"/>
      <c r="P9" s="168"/>
      <c r="Q9" s="169"/>
      <c r="R9" s="165"/>
      <c r="S9" s="166"/>
      <c r="T9" s="168"/>
      <c r="U9" s="168"/>
      <c r="V9" s="165"/>
      <c r="W9" s="166"/>
      <c r="X9" s="172"/>
      <c r="Y9" s="173"/>
      <c r="Z9" s="165"/>
      <c r="AA9" s="166"/>
      <c r="AB9" s="165"/>
      <c r="AC9" s="166"/>
      <c r="AD9" s="165"/>
      <c r="AE9" s="166"/>
      <c r="AF9" s="168"/>
      <c r="AG9" s="165"/>
      <c r="AH9" s="166"/>
      <c r="AI9" s="168"/>
      <c r="AJ9" s="165"/>
      <c r="AK9" s="166"/>
      <c r="AL9" s="168"/>
      <c r="AM9" s="165"/>
      <c r="AN9" s="166"/>
      <c r="AO9" s="165"/>
      <c r="AP9" s="166"/>
      <c r="AQ9" s="165"/>
      <c r="AR9" s="166"/>
      <c r="AS9" s="165"/>
      <c r="AT9" s="179"/>
      <c r="AU9" s="166"/>
      <c r="AV9" s="169"/>
      <c r="AW9" s="168"/>
      <c r="AX9" s="165"/>
      <c r="AY9" s="166"/>
      <c r="AZ9" s="165"/>
      <c r="BA9" s="166"/>
      <c r="BB9" s="165"/>
      <c r="BC9" s="166"/>
      <c r="BD9" s="165"/>
      <c r="BE9" s="166"/>
      <c r="BF9" s="165"/>
      <c r="BG9" s="166"/>
      <c r="BH9" s="165"/>
      <c r="BI9" s="166"/>
      <c r="BJ9" s="226"/>
      <c r="BK9" s="227"/>
      <c r="BL9" s="165"/>
      <c r="BM9" s="166"/>
      <c r="BN9" s="165"/>
      <c r="BO9" s="166"/>
      <c r="BP9" s="168"/>
      <c r="BQ9" s="165"/>
      <c r="BR9" s="166"/>
      <c r="BS9" s="172"/>
      <c r="BT9" s="173"/>
      <c r="BU9" s="165"/>
      <c r="BV9" s="166"/>
      <c r="BW9" s="168"/>
      <c r="BX9" s="168"/>
      <c r="BY9" s="169"/>
      <c r="BZ9" s="168"/>
      <c r="CA9" s="168"/>
      <c r="CB9" s="168"/>
      <c r="CC9" s="168"/>
      <c r="CD9" s="168"/>
      <c r="CE9" s="168"/>
      <c r="CF9" s="168"/>
      <c r="CG9" s="168"/>
      <c r="CH9" s="169"/>
      <c r="CI9" s="196"/>
      <c r="CJ9" s="196"/>
      <c r="CK9" s="196"/>
      <c r="CL9" s="196"/>
      <c r="CM9" s="169"/>
      <c r="CN9" s="196"/>
      <c r="CO9" s="196"/>
      <c r="CP9" s="196"/>
    </row>
    <row r="10" spans="1:94" ht="6.75" customHeight="1" hidden="1">
      <c r="A10" s="18"/>
      <c r="B10" s="15">
        <v>7</v>
      </c>
      <c r="C10" s="15"/>
      <c r="D10" s="168"/>
      <c r="E10" s="15"/>
      <c r="F10" s="214"/>
      <c r="G10" s="168"/>
      <c r="H10" s="168"/>
      <c r="I10" s="165"/>
      <c r="J10" s="179"/>
      <c r="K10" s="166"/>
      <c r="L10" s="165"/>
      <c r="M10" s="179"/>
      <c r="N10" s="166"/>
      <c r="O10" s="168"/>
      <c r="P10" s="168"/>
      <c r="Q10" s="15"/>
      <c r="R10" s="165"/>
      <c r="S10" s="166"/>
      <c r="T10" s="168"/>
      <c r="U10" s="168"/>
      <c r="V10" s="37"/>
      <c r="W10" s="37"/>
      <c r="X10" s="38"/>
      <c r="Y10" s="19"/>
      <c r="Z10" s="165"/>
      <c r="AA10" s="166"/>
      <c r="AB10" s="165"/>
      <c r="AC10" s="166"/>
      <c r="AD10" s="165"/>
      <c r="AE10" s="166"/>
      <c r="AF10" s="168"/>
      <c r="AG10" s="165"/>
      <c r="AH10" s="166"/>
      <c r="AI10" s="168"/>
      <c r="AJ10" s="165"/>
      <c r="AK10" s="166"/>
      <c r="AL10" s="168"/>
      <c r="AM10" s="165"/>
      <c r="AN10" s="166"/>
      <c r="AO10" s="165"/>
      <c r="AP10" s="166"/>
      <c r="AQ10" s="165"/>
      <c r="AR10" s="166"/>
      <c r="AS10" s="165"/>
      <c r="AT10" s="179"/>
      <c r="AU10" s="166"/>
      <c r="AV10" s="15"/>
      <c r="AW10" s="168"/>
      <c r="AX10" s="165"/>
      <c r="AY10" s="166"/>
      <c r="AZ10" s="165"/>
      <c r="BA10" s="166"/>
      <c r="BB10" s="165"/>
      <c r="BC10" s="166"/>
      <c r="BD10" s="165"/>
      <c r="BE10" s="166"/>
      <c r="BF10" s="165"/>
      <c r="BG10" s="166"/>
      <c r="BH10" s="165"/>
      <c r="BI10" s="166"/>
      <c r="BJ10" s="38"/>
      <c r="BK10" s="15"/>
      <c r="BL10" s="165"/>
      <c r="BM10" s="166"/>
      <c r="BN10" s="165"/>
      <c r="BO10" s="166"/>
      <c r="BP10" s="168"/>
      <c r="BQ10" s="165"/>
      <c r="BR10" s="166"/>
      <c r="BS10" s="15"/>
      <c r="BT10" s="15"/>
      <c r="BU10" s="165"/>
      <c r="BV10" s="166"/>
      <c r="BW10" s="168"/>
      <c r="BX10" s="168"/>
      <c r="BY10" s="15"/>
      <c r="BZ10" s="168"/>
      <c r="CA10" s="168"/>
      <c r="CB10" s="168"/>
      <c r="CC10" s="168"/>
      <c r="CD10" s="168"/>
      <c r="CE10" s="168"/>
      <c r="CF10" s="168"/>
      <c r="CG10" s="168"/>
      <c r="CH10" s="20"/>
      <c r="CI10" s="196"/>
      <c r="CJ10" s="17"/>
      <c r="CK10" s="196"/>
      <c r="CL10" s="196"/>
      <c r="CM10" s="2"/>
      <c r="CN10" s="196"/>
      <c r="CO10" s="196"/>
      <c r="CP10" s="196"/>
    </row>
    <row r="11" spans="1:94" ht="12.75" customHeight="1" hidden="1">
      <c r="A11" s="18"/>
      <c r="B11" s="20"/>
      <c r="C11" s="15"/>
      <c r="D11" s="168"/>
      <c r="E11" s="15"/>
      <c r="F11" s="214"/>
      <c r="G11" s="168"/>
      <c r="H11" s="168"/>
      <c r="I11" s="165"/>
      <c r="J11" s="179"/>
      <c r="K11" s="166"/>
      <c r="L11" s="165"/>
      <c r="M11" s="179"/>
      <c r="N11" s="166"/>
      <c r="O11" s="168"/>
      <c r="P11" s="168"/>
      <c r="Q11" s="15"/>
      <c r="R11" s="165"/>
      <c r="S11" s="166"/>
      <c r="T11" s="168"/>
      <c r="U11" s="168"/>
      <c r="V11" s="37"/>
      <c r="W11" s="37"/>
      <c r="X11" s="38"/>
      <c r="Y11" s="19"/>
      <c r="Z11" s="165"/>
      <c r="AA11" s="166"/>
      <c r="AB11" s="165"/>
      <c r="AC11" s="166"/>
      <c r="AD11" s="165"/>
      <c r="AE11" s="166"/>
      <c r="AF11" s="168"/>
      <c r="AG11" s="165"/>
      <c r="AH11" s="166"/>
      <c r="AI11" s="168"/>
      <c r="AJ11" s="165"/>
      <c r="AK11" s="166"/>
      <c r="AL11" s="168"/>
      <c r="AM11" s="165"/>
      <c r="AN11" s="166"/>
      <c r="AO11" s="165"/>
      <c r="AP11" s="166"/>
      <c r="AQ11" s="165"/>
      <c r="AR11" s="166"/>
      <c r="AS11" s="165"/>
      <c r="AT11" s="179"/>
      <c r="AU11" s="166"/>
      <c r="AV11" s="15"/>
      <c r="AW11" s="168"/>
      <c r="AX11" s="165"/>
      <c r="AY11" s="166"/>
      <c r="AZ11" s="165"/>
      <c r="BA11" s="166"/>
      <c r="BB11" s="165"/>
      <c r="BC11" s="166"/>
      <c r="BD11" s="165"/>
      <c r="BE11" s="166"/>
      <c r="BF11" s="165"/>
      <c r="BG11" s="166"/>
      <c r="BH11" s="165"/>
      <c r="BI11" s="166"/>
      <c r="BJ11" s="38"/>
      <c r="BK11" s="15"/>
      <c r="BL11" s="165"/>
      <c r="BM11" s="166"/>
      <c r="BN11" s="165"/>
      <c r="BO11" s="166"/>
      <c r="BP11" s="168"/>
      <c r="BQ11" s="165"/>
      <c r="BR11" s="166"/>
      <c r="BS11" s="15"/>
      <c r="BT11" s="15"/>
      <c r="BU11" s="165"/>
      <c r="BV11" s="166"/>
      <c r="BW11" s="168"/>
      <c r="BX11" s="168"/>
      <c r="BY11" s="15"/>
      <c r="BZ11" s="168"/>
      <c r="CA11" s="168"/>
      <c r="CB11" s="168"/>
      <c r="CC11" s="168"/>
      <c r="CD11" s="168"/>
      <c r="CE11" s="168"/>
      <c r="CF11" s="168"/>
      <c r="CG11" s="168"/>
      <c r="CH11" s="20"/>
      <c r="CI11" s="196"/>
      <c r="CJ11" s="17"/>
      <c r="CK11" s="196"/>
      <c r="CL11" s="196"/>
      <c r="CM11" s="2"/>
      <c r="CN11" s="196"/>
      <c r="CO11" s="196"/>
      <c r="CP11" s="196"/>
    </row>
    <row r="12" spans="1:94" ht="12.75" customHeight="1" hidden="1">
      <c r="A12" s="18"/>
      <c r="B12" s="20"/>
      <c r="C12" s="15"/>
      <c r="D12" s="168"/>
      <c r="E12" s="15"/>
      <c r="F12" s="214"/>
      <c r="G12" s="168"/>
      <c r="H12" s="168"/>
      <c r="I12" s="165"/>
      <c r="J12" s="179"/>
      <c r="K12" s="166"/>
      <c r="L12" s="165"/>
      <c r="M12" s="179"/>
      <c r="N12" s="166"/>
      <c r="O12" s="168"/>
      <c r="P12" s="168"/>
      <c r="Q12" s="15"/>
      <c r="R12" s="165"/>
      <c r="S12" s="166"/>
      <c r="T12" s="168"/>
      <c r="U12" s="168"/>
      <c r="V12" s="37"/>
      <c r="W12" s="37"/>
      <c r="X12" s="38"/>
      <c r="Y12" s="19"/>
      <c r="Z12" s="165"/>
      <c r="AA12" s="166"/>
      <c r="AB12" s="165"/>
      <c r="AC12" s="166"/>
      <c r="AD12" s="165"/>
      <c r="AE12" s="166"/>
      <c r="AF12" s="168"/>
      <c r="AG12" s="165"/>
      <c r="AH12" s="166"/>
      <c r="AI12" s="168"/>
      <c r="AJ12" s="165"/>
      <c r="AK12" s="166"/>
      <c r="AL12" s="168"/>
      <c r="AM12" s="165"/>
      <c r="AN12" s="166"/>
      <c r="AO12" s="165"/>
      <c r="AP12" s="166"/>
      <c r="AQ12" s="165"/>
      <c r="AR12" s="166"/>
      <c r="AS12" s="165"/>
      <c r="AT12" s="179"/>
      <c r="AU12" s="166"/>
      <c r="AV12" s="15"/>
      <c r="AW12" s="168"/>
      <c r="AX12" s="165"/>
      <c r="AY12" s="166"/>
      <c r="AZ12" s="165"/>
      <c r="BA12" s="166"/>
      <c r="BB12" s="165"/>
      <c r="BC12" s="166"/>
      <c r="BD12" s="165"/>
      <c r="BE12" s="166"/>
      <c r="BF12" s="165"/>
      <c r="BG12" s="166"/>
      <c r="BH12" s="165"/>
      <c r="BI12" s="166"/>
      <c r="BJ12" s="38"/>
      <c r="BK12" s="15"/>
      <c r="BL12" s="165"/>
      <c r="BM12" s="166"/>
      <c r="BN12" s="165"/>
      <c r="BO12" s="166"/>
      <c r="BP12" s="168"/>
      <c r="BQ12" s="165"/>
      <c r="BR12" s="166"/>
      <c r="BS12" s="15"/>
      <c r="BT12" s="15"/>
      <c r="BU12" s="165"/>
      <c r="BV12" s="166"/>
      <c r="BW12" s="168"/>
      <c r="BX12" s="168"/>
      <c r="BY12" s="15"/>
      <c r="BZ12" s="168"/>
      <c r="CA12" s="168"/>
      <c r="CB12" s="168"/>
      <c r="CC12" s="168"/>
      <c r="CD12" s="168"/>
      <c r="CE12" s="168"/>
      <c r="CF12" s="168"/>
      <c r="CG12" s="168"/>
      <c r="CH12" s="20"/>
      <c r="CI12" s="196"/>
      <c r="CJ12" s="17"/>
      <c r="CK12" s="196"/>
      <c r="CL12" s="196"/>
      <c r="CM12" s="2"/>
      <c r="CN12" s="196"/>
      <c r="CO12" s="196"/>
      <c r="CP12" s="196"/>
    </row>
    <row r="13" spans="1:94" ht="12.75" customHeight="1" hidden="1">
      <c r="A13" s="18"/>
      <c r="B13" s="20"/>
      <c r="C13" s="15"/>
      <c r="D13" s="168"/>
      <c r="E13" s="15"/>
      <c r="F13" s="214"/>
      <c r="G13" s="168"/>
      <c r="H13" s="168"/>
      <c r="I13" s="165"/>
      <c r="J13" s="179"/>
      <c r="K13" s="166"/>
      <c r="L13" s="165"/>
      <c r="M13" s="179"/>
      <c r="N13" s="166"/>
      <c r="O13" s="168"/>
      <c r="P13" s="168"/>
      <c r="Q13" s="15"/>
      <c r="R13" s="165"/>
      <c r="S13" s="166"/>
      <c r="T13" s="168"/>
      <c r="U13" s="168"/>
      <c r="V13" s="37"/>
      <c r="W13" s="37"/>
      <c r="X13" s="38"/>
      <c r="Y13" s="19"/>
      <c r="Z13" s="165"/>
      <c r="AA13" s="166"/>
      <c r="AB13" s="165"/>
      <c r="AC13" s="166"/>
      <c r="AD13" s="165"/>
      <c r="AE13" s="166"/>
      <c r="AF13" s="168"/>
      <c r="AG13" s="165"/>
      <c r="AH13" s="166"/>
      <c r="AI13" s="168"/>
      <c r="AJ13" s="165"/>
      <c r="AK13" s="166"/>
      <c r="AL13" s="168"/>
      <c r="AM13" s="165"/>
      <c r="AN13" s="166"/>
      <c r="AO13" s="165"/>
      <c r="AP13" s="166"/>
      <c r="AQ13" s="165"/>
      <c r="AR13" s="166"/>
      <c r="AS13" s="165"/>
      <c r="AT13" s="179"/>
      <c r="AU13" s="166"/>
      <c r="AV13" s="15"/>
      <c r="AW13" s="168"/>
      <c r="AX13" s="165"/>
      <c r="AY13" s="166"/>
      <c r="AZ13" s="165"/>
      <c r="BA13" s="166"/>
      <c r="BB13" s="165"/>
      <c r="BC13" s="166"/>
      <c r="BD13" s="165"/>
      <c r="BE13" s="166"/>
      <c r="BF13" s="165"/>
      <c r="BG13" s="166"/>
      <c r="BH13" s="165"/>
      <c r="BI13" s="166"/>
      <c r="BJ13" s="38"/>
      <c r="BK13" s="15"/>
      <c r="BL13" s="165"/>
      <c r="BM13" s="166"/>
      <c r="BN13" s="165"/>
      <c r="BO13" s="166"/>
      <c r="BP13" s="168"/>
      <c r="BQ13" s="165"/>
      <c r="BR13" s="166"/>
      <c r="BS13" s="15"/>
      <c r="BT13" s="15"/>
      <c r="BU13" s="165"/>
      <c r="BV13" s="166"/>
      <c r="BW13" s="168"/>
      <c r="BX13" s="168"/>
      <c r="BY13" s="15"/>
      <c r="BZ13" s="168"/>
      <c r="CA13" s="168"/>
      <c r="CB13" s="168"/>
      <c r="CC13" s="168"/>
      <c r="CD13" s="168"/>
      <c r="CE13" s="168"/>
      <c r="CF13" s="168"/>
      <c r="CG13" s="168"/>
      <c r="CH13" s="20"/>
      <c r="CI13" s="196"/>
      <c r="CJ13" s="17"/>
      <c r="CK13" s="196"/>
      <c r="CL13" s="196"/>
      <c r="CM13" s="2"/>
      <c r="CN13" s="196"/>
      <c r="CO13" s="196"/>
      <c r="CP13" s="196"/>
    </row>
    <row r="14" spans="1:94" ht="12.75" customHeight="1" hidden="1">
      <c r="A14" s="18"/>
      <c r="B14" s="20"/>
      <c r="C14" s="15"/>
      <c r="D14" s="168"/>
      <c r="E14" s="15"/>
      <c r="F14" s="214"/>
      <c r="G14" s="168"/>
      <c r="H14" s="168"/>
      <c r="I14" s="165"/>
      <c r="J14" s="179"/>
      <c r="K14" s="166"/>
      <c r="L14" s="165"/>
      <c r="M14" s="179"/>
      <c r="N14" s="166"/>
      <c r="O14" s="168"/>
      <c r="P14" s="168"/>
      <c r="Q14" s="15"/>
      <c r="R14" s="165"/>
      <c r="S14" s="166"/>
      <c r="T14" s="168"/>
      <c r="U14" s="168"/>
      <c r="V14" s="37"/>
      <c r="W14" s="37"/>
      <c r="X14" s="38"/>
      <c r="Y14" s="19"/>
      <c r="Z14" s="165"/>
      <c r="AA14" s="166"/>
      <c r="AB14" s="165"/>
      <c r="AC14" s="166"/>
      <c r="AD14" s="165"/>
      <c r="AE14" s="166"/>
      <c r="AF14" s="168"/>
      <c r="AG14" s="165"/>
      <c r="AH14" s="166"/>
      <c r="AI14" s="168"/>
      <c r="AJ14" s="165"/>
      <c r="AK14" s="166"/>
      <c r="AL14" s="168"/>
      <c r="AM14" s="165"/>
      <c r="AN14" s="166"/>
      <c r="AO14" s="165"/>
      <c r="AP14" s="166"/>
      <c r="AQ14" s="165"/>
      <c r="AR14" s="166"/>
      <c r="AS14" s="165"/>
      <c r="AT14" s="179"/>
      <c r="AU14" s="166"/>
      <c r="AV14" s="15"/>
      <c r="AW14" s="168"/>
      <c r="AX14" s="165"/>
      <c r="AY14" s="166"/>
      <c r="AZ14" s="165"/>
      <c r="BA14" s="166"/>
      <c r="BB14" s="165"/>
      <c r="BC14" s="166"/>
      <c r="BD14" s="165"/>
      <c r="BE14" s="166"/>
      <c r="BF14" s="165"/>
      <c r="BG14" s="166"/>
      <c r="BH14" s="165"/>
      <c r="BI14" s="166"/>
      <c r="BJ14" s="38"/>
      <c r="BK14" s="15"/>
      <c r="BL14" s="165"/>
      <c r="BM14" s="166"/>
      <c r="BN14" s="165"/>
      <c r="BO14" s="166"/>
      <c r="BP14" s="168"/>
      <c r="BQ14" s="165"/>
      <c r="BR14" s="166"/>
      <c r="BS14" s="15"/>
      <c r="BT14" s="15"/>
      <c r="BU14" s="165"/>
      <c r="BV14" s="166"/>
      <c r="BW14" s="168"/>
      <c r="BX14" s="168"/>
      <c r="BY14" s="15"/>
      <c r="BZ14" s="168"/>
      <c r="CA14" s="168"/>
      <c r="CB14" s="168"/>
      <c r="CC14" s="168"/>
      <c r="CD14" s="168"/>
      <c r="CE14" s="168"/>
      <c r="CF14" s="168"/>
      <c r="CG14" s="168"/>
      <c r="CH14" s="20"/>
      <c r="CI14" s="196"/>
      <c r="CJ14" s="17"/>
      <c r="CK14" s="196"/>
      <c r="CL14" s="196"/>
      <c r="CM14" s="2"/>
      <c r="CN14" s="196"/>
      <c r="CO14" s="196"/>
      <c r="CP14" s="196"/>
    </row>
    <row r="15" spans="1:94" ht="12.75" customHeight="1" hidden="1">
      <c r="A15" s="18"/>
      <c r="B15" s="20"/>
      <c r="C15" s="15">
        <v>14</v>
      </c>
      <c r="D15" s="169"/>
      <c r="E15" s="15"/>
      <c r="F15" s="215"/>
      <c r="G15" s="169"/>
      <c r="H15" s="169"/>
      <c r="I15" s="172"/>
      <c r="J15" s="180"/>
      <c r="K15" s="173"/>
      <c r="L15" s="172"/>
      <c r="M15" s="180"/>
      <c r="N15" s="173"/>
      <c r="O15" s="169"/>
      <c r="P15" s="169"/>
      <c r="Q15" s="15"/>
      <c r="R15" s="172"/>
      <c r="S15" s="173"/>
      <c r="T15" s="169"/>
      <c r="U15" s="169"/>
      <c r="V15" s="35"/>
      <c r="W15" s="35"/>
      <c r="X15" s="36"/>
      <c r="Y15" s="19"/>
      <c r="Z15" s="172"/>
      <c r="AA15" s="173"/>
      <c r="AB15" s="172"/>
      <c r="AC15" s="173"/>
      <c r="AD15" s="172"/>
      <c r="AE15" s="173"/>
      <c r="AF15" s="169"/>
      <c r="AG15" s="172"/>
      <c r="AH15" s="173"/>
      <c r="AI15" s="169"/>
      <c r="AJ15" s="172"/>
      <c r="AK15" s="173"/>
      <c r="AL15" s="169"/>
      <c r="AM15" s="172"/>
      <c r="AN15" s="173"/>
      <c r="AO15" s="172"/>
      <c r="AP15" s="173"/>
      <c r="AQ15" s="172"/>
      <c r="AR15" s="173"/>
      <c r="AS15" s="172"/>
      <c r="AT15" s="180"/>
      <c r="AU15" s="173"/>
      <c r="AV15" s="15"/>
      <c r="AW15" s="169"/>
      <c r="AX15" s="172"/>
      <c r="AY15" s="173"/>
      <c r="AZ15" s="172"/>
      <c r="BA15" s="173"/>
      <c r="BB15" s="172"/>
      <c r="BC15" s="173"/>
      <c r="BD15" s="172"/>
      <c r="BE15" s="173"/>
      <c r="BF15" s="172"/>
      <c r="BG15" s="173"/>
      <c r="BH15" s="172"/>
      <c r="BI15" s="173"/>
      <c r="BJ15" s="36"/>
      <c r="BK15" s="15"/>
      <c r="BL15" s="172"/>
      <c r="BM15" s="173"/>
      <c r="BN15" s="172"/>
      <c r="BO15" s="173"/>
      <c r="BP15" s="169"/>
      <c r="BQ15" s="172"/>
      <c r="BR15" s="173"/>
      <c r="BS15" s="15"/>
      <c r="BT15" s="15"/>
      <c r="BU15" s="172"/>
      <c r="BV15" s="173"/>
      <c r="BW15" s="169"/>
      <c r="BX15" s="169"/>
      <c r="BY15" s="15"/>
      <c r="BZ15" s="169"/>
      <c r="CA15" s="169"/>
      <c r="CB15" s="169"/>
      <c r="CC15" s="169"/>
      <c r="CD15" s="169"/>
      <c r="CE15" s="169"/>
      <c r="CF15" s="169"/>
      <c r="CG15" s="169"/>
      <c r="CH15" s="20"/>
      <c r="CI15" s="197"/>
      <c r="CJ15" s="16"/>
      <c r="CK15" s="197"/>
      <c r="CL15" s="197"/>
      <c r="CM15" s="2"/>
      <c r="CN15" s="197"/>
      <c r="CO15" s="197"/>
      <c r="CP15" s="197"/>
    </row>
    <row r="16" spans="1:94" s="26" customFormat="1" ht="9" customHeight="1">
      <c r="A16" s="4">
        <v>1</v>
      </c>
      <c r="B16" s="11"/>
      <c r="C16" s="11"/>
      <c r="D16" s="11"/>
      <c r="E16" s="11"/>
      <c r="F16" s="11"/>
      <c r="G16" s="11"/>
      <c r="H16" s="11"/>
      <c r="I16" s="148"/>
      <c r="J16" s="160"/>
      <c r="K16" s="149"/>
      <c r="L16" s="148"/>
      <c r="M16" s="160"/>
      <c r="N16" s="149"/>
      <c r="O16" s="11">
        <v>16</v>
      </c>
      <c r="P16" s="11"/>
      <c r="Q16" s="11"/>
      <c r="R16" s="148"/>
      <c r="S16" s="149"/>
      <c r="T16" s="11"/>
      <c r="U16" s="11"/>
      <c r="V16" s="148"/>
      <c r="W16" s="149"/>
      <c r="X16" s="128"/>
      <c r="Y16" s="127"/>
      <c r="Z16" s="161"/>
      <c r="AA16" s="162"/>
      <c r="AB16" s="126"/>
      <c r="AC16" s="136"/>
      <c r="AD16" s="174">
        <v>15.4</v>
      </c>
      <c r="AE16" s="175"/>
      <c r="AF16" s="42"/>
      <c r="AG16" s="152"/>
      <c r="AH16" s="154"/>
      <c r="AI16" s="42"/>
      <c r="AJ16" s="152"/>
      <c r="AK16" s="154"/>
      <c r="AL16" s="42"/>
      <c r="AM16" s="158"/>
      <c r="AN16" s="159"/>
      <c r="AO16" s="174"/>
      <c r="AP16" s="175"/>
      <c r="AQ16" s="152"/>
      <c r="AR16" s="154"/>
      <c r="AS16" s="152"/>
      <c r="AT16" s="153"/>
      <c r="AU16" s="154"/>
      <c r="AV16" s="11"/>
      <c r="AW16" s="11"/>
      <c r="AX16" s="148"/>
      <c r="AY16" s="149"/>
      <c r="AZ16" s="170"/>
      <c r="BA16" s="171"/>
      <c r="BB16" s="170"/>
      <c r="BC16" s="171"/>
      <c r="BD16" s="187" t="s">
        <v>195</v>
      </c>
      <c r="BE16" s="188"/>
      <c r="BF16" s="187" t="s">
        <v>195</v>
      </c>
      <c r="BG16" s="188"/>
      <c r="BH16" s="187" t="s">
        <v>195</v>
      </c>
      <c r="BI16" s="188"/>
      <c r="BJ16" s="119" t="s">
        <v>195</v>
      </c>
      <c r="BK16" s="124" t="s">
        <v>93</v>
      </c>
      <c r="BL16" s="183" t="s">
        <v>93</v>
      </c>
      <c r="BM16" s="184"/>
      <c r="BN16" s="150" t="s">
        <v>93</v>
      </c>
      <c r="BO16" s="151"/>
      <c r="BP16" s="30" t="s">
        <v>93</v>
      </c>
      <c r="BQ16" s="150" t="s">
        <v>93</v>
      </c>
      <c r="BR16" s="151"/>
      <c r="BS16" s="123" t="s">
        <v>235</v>
      </c>
      <c r="BT16" s="111"/>
      <c r="BU16" s="191"/>
      <c r="BV16" s="192"/>
      <c r="BW16" s="61"/>
      <c r="BX16" s="61"/>
      <c r="BY16" s="61"/>
      <c r="BZ16" s="61"/>
      <c r="CA16" s="61"/>
      <c r="CB16" s="61"/>
      <c r="CC16" s="61"/>
      <c r="CD16" s="61"/>
      <c r="CE16" s="3">
        <v>1</v>
      </c>
      <c r="CF16" s="3">
        <v>31.4</v>
      </c>
      <c r="CG16" s="4"/>
      <c r="CH16" s="4">
        <v>2</v>
      </c>
      <c r="CI16" s="4"/>
      <c r="CJ16" s="137">
        <v>3.6</v>
      </c>
      <c r="CK16" s="137">
        <v>5</v>
      </c>
      <c r="CL16" s="4"/>
      <c r="CM16" s="4"/>
      <c r="CN16" s="4"/>
      <c r="CO16" s="58">
        <v>10</v>
      </c>
      <c r="CP16" s="58">
        <f>SUM(CF16:CO16)</f>
        <v>52</v>
      </c>
    </row>
    <row r="17" spans="1:94" s="26" customFormat="1" ht="9" customHeight="1">
      <c r="A17" s="4">
        <v>2</v>
      </c>
      <c r="B17" s="42"/>
      <c r="C17" s="42"/>
      <c r="D17" s="42"/>
      <c r="E17" s="42"/>
      <c r="F17" s="42"/>
      <c r="G17" s="42"/>
      <c r="H17" s="11"/>
      <c r="I17" s="148"/>
      <c r="J17" s="160"/>
      <c r="K17" s="149"/>
      <c r="L17" s="148"/>
      <c r="M17" s="160"/>
      <c r="N17" s="149"/>
      <c r="O17" s="11">
        <v>16</v>
      </c>
      <c r="P17" s="42"/>
      <c r="Q17" s="42"/>
      <c r="R17" s="152"/>
      <c r="S17" s="154"/>
      <c r="T17" s="42"/>
      <c r="U17" s="60"/>
      <c r="V17" s="152"/>
      <c r="W17" s="154"/>
      <c r="X17" s="155"/>
      <c r="Y17" s="156"/>
      <c r="Z17" s="161"/>
      <c r="AA17" s="162"/>
      <c r="AB17" s="220"/>
      <c r="AC17" s="221"/>
      <c r="AD17" s="176">
        <v>14.6</v>
      </c>
      <c r="AE17" s="177"/>
      <c r="AF17" s="60"/>
      <c r="AG17" s="152"/>
      <c r="AH17" s="154"/>
      <c r="AI17" s="60"/>
      <c r="AJ17" s="158"/>
      <c r="AK17" s="159"/>
      <c r="AL17" s="60"/>
      <c r="AM17" s="152"/>
      <c r="AN17" s="154"/>
      <c r="AO17" s="198"/>
      <c r="AP17" s="199"/>
      <c r="AQ17" s="152"/>
      <c r="AR17" s="154"/>
      <c r="AS17" s="152"/>
      <c r="AT17" s="153"/>
      <c r="AU17" s="154"/>
      <c r="AV17" s="11"/>
      <c r="AW17" s="11"/>
      <c r="AX17" s="148"/>
      <c r="AY17" s="149"/>
      <c r="AZ17" s="185"/>
      <c r="BA17" s="186"/>
      <c r="BB17" s="129"/>
      <c r="BC17" s="119" t="s">
        <v>195</v>
      </c>
      <c r="BD17" s="187" t="s">
        <v>195</v>
      </c>
      <c r="BE17" s="188"/>
      <c r="BF17" s="119" t="s">
        <v>195</v>
      </c>
      <c r="BG17" s="124" t="s">
        <v>93</v>
      </c>
      <c r="BH17" s="150" t="s">
        <v>93</v>
      </c>
      <c r="BI17" s="151"/>
      <c r="BJ17" s="150" t="s">
        <v>93</v>
      </c>
      <c r="BK17" s="151"/>
      <c r="BL17" s="150" t="s">
        <v>93</v>
      </c>
      <c r="BM17" s="151"/>
      <c r="BN17" s="150" t="s">
        <v>93</v>
      </c>
      <c r="BO17" s="151"/>
      <c r="BP17" s="30" t="s">
        <v>93</v>
      </c>
      <c r="BQ17" s="183" t="s">
        <v>93</v>
      </c>
      <c r="BR17" s="184"/>
      <c r="BS17" s="191"/>
      <c r="BT17" s="192"/>
      <c r="BU17" s="216"/>
      <c r="BV17" s="217"/>
      <c r="BW17" s="61"/>
      <c r="BX17" s="61"/>
      <c r="BY17" s="61"/>
      <c r="BZ17" s="61"/>
      <c r="CA17" s="61"/>
      <c r="CB17" s="61"/>
      <c r="CC17" s="61"/>
      <c r="CD17" s="61"/>
      <c r="CE17" s="3">
        <v>2</v>
      </c>
      <c r="CF17" s="3">
        <v>30.6</v>
      </c>
      <c r="CG17" s="4"/>
      <c r="CH17" s="4">
        <v>2</v>
      </c>
      <c r="CI17" s="4"/>
      <c r="CJ17" s="137">
        <v>2</v>
      </c>
      <c r="CK17" s="137">
        <v>6.4</v>
      </c>
      <c r="CL17" s="4"/>
      <c r="CM17" s="4"/>
      <c r="CN17" s="4"/>
      <c r="CO17" s="58">
        <v>11</v>
      </c>
      <c r="CP17" s="58">
        <f>SUM(CF17:CO17)</f>
        <v>52</v>
      </c>
    </row>
    <row r="18" spans="1:94" ht="9" customHeight="1">
      <c r="A18" s="4">
        <v>3</v>
      </c>
      <c r="B18" s="59"/>
      <c r="C18" s="59"/>
      <c r="D18" s="59"/>
      <c r="E18" s="59"/>
      <c r="F18" s="59"/>
      <c r="G18" s="59"/>
      <c r="H18" s="59"/>
      <c r="I18" s="152"/>
      <c r="J18" s="153"/>
      <c r="K18" s="154"/>
      <c r="L18" s="152"/>
      <c r="M18" s="153"/>
      <c r="N18" s="154"/>
      <c r="O18" s="112">
        <v>13</v>
      </c>
      <c r="P18" s="112"/>
      <c r="Q18" s="112"/>
      <c r="R18" s="152"/>
      <c r="S18" s="154"/>
      <c r="T18" s="63" t="s">
        <v>195</v>
      </c>
      <c r="U18" s="63" t="s">
        <v>195</v>
      </c>
      <c r="V18" s="150" t="s">
        <v>195</v>
      </c>
      <c r="W18" s="151"/>
      <c r="X18" s="128"/>
      <c r="Y18" s="126"/>
      <c r="Z18" s="126"/>
      <c r="AA18" s="127"/>
      <c r="AB18" s="126"/>
      <c r="AC18" s="138"/>
      <c r="AD18" s="152">
        <v>9</v>
      </c>
      <c r="AE18" s="154"/>
      <c r="AF18" s="59"/>
      <c r="AG18" s="152"/>
      <c r="AH18" s="154"/>
      <c r="AI18" s="59"/>
      <c r="AJ18" s="152"/>
      <c r="AK18" s="154"/>
      <c r="AL18" s="112"/>
      <c r="AM18" s="152"/>
      <c r="AN18" s="154"/>
      <c r="AO18" s="152"/>
      <c r="AP18" s="154"/>
      <c r="AQ18" s="41"/>
      <c r="AR18" s="125" t="s">
        <v>235</v>
      </c>
      <c r="AS18" s="150" t="s">
        <v>93</v>
      </c>
      <c r="AT18" s="157"/>
      <c r="AU18" s="151"/>
      <c r="AV18" s="57" t="s">
        <v>93</v>
      </c>
      <c r="AW18" s="64" t="s">
        <v>93</v>
      </c>
      <c r="AX18" s="150" t="s">
        <v>93</v>
      </c>
      <c r="AY18" s="151"/>
      <c r="AZ18" s="57" t="s">
        <v>93</v>
      </c>
      <c r="BA18" s="120"/>
      <c r="BB18" s="150" t="s">
        <v>74</v>
      </c>
      <c r="BC18" s="151"/>
      <c r="BD18" s="150" t="s">
        <v>74</v>
      </c>
      <c r="BE18" s="151"/>
      <c r="BF18" s="150" t="s">
        <v>74</v>
      </c>
      <c r="BG18" s="151"/>
      <c r="BH18" s="150" t="s">
        <v>74</v>
      </c>
      <c r="BI18" s="151"/>
      <c r="BJ18" s="193"/>
      <c r="BK18" s="194"/>
      <c r="BL18" s="181"/>
      <c r="BM18" s="182"/>
      <c r="BN18" s="181"/>
      <c r="BO18" s="182"/>
      <c r="BP18" s="122"/>
      <c r="BQ18" s="222"/>
      <c r="BR18" s="223"/>
      <c r="BS18" s="218"/>
      <c r="BT18" s="219"/>
      <c r="BU18" s="148"/>
      <c r="BV18" s="149"/>
      <c r="BW18" s="3"/>
      <c r="BX18" s="3"/>
      <c r="BY18" s="3"/>
      <c r="BZ18" s="3"/>
      <c r="CA18" s="3"/>
      <c r="CB18" s="3"/>
      <c r="CC18" s="3"/>
      <c r="CD18" s="3"/>
      <c r="CE18" s="3">
        <v>3</v>
      </c>
      <c r="CF18" s="45">
        <v>22</v>
      </c>
      <c r="CG18" s="5"/>
      <c r="CH18" s="4">
        <v>1</v>
      </c>
      <c r="CI18" s="4"/>
      <c r="CJ18" s="137">
        <v>3</v>
      </c>
      <c r="CK18" s="137">
        <v>5</v>
      </c>
      <c r="CL18" s="4">
        <v>4</v>
      </c>
      <c r="CM18" s="4">
        <v>2</v>
      </c>
      <c r="CN18" s="4">
        <v>4</v>
      </c>
      <c r="CO18" s="58">
        <v>2</v>
      </c>
      <c r="CP18" s="58">
        <f>SUM(CF18:CO18)</f>
        <v>43</v>
      </c>
    </row>
    <row r="19" spans="1:94" ht="4.5" customHeight="1">
      <c r="A19" s="19"/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</row>
    <row r="20" spans="1:95" ht="9" customHeight="1">
      <c r="A20" s="19"/>
      <c r="B20" s="22"/>
      <c r="C20" s="23"/>
      <c r="D20" s="23" t="s">
        <v>75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19"/>
      <c r="CF20" s="44">
        <f>SUM(CF16:CF18)</f>
        <v>84</v>
      </c>
      <c r="CG20" s="44"/>
      <c r="CH20" s="44">
        <f aca="true" t="shared" si="0" ref="CH20:CP20">SUM(CH16:CH18)</f>
        <v>5</v>
      </c>
      <c r="CI20" s="44">
        <f t="shared" si="0"/>
        <v>0</v>
      </c>
      <c r="CJ20" s="121">
        <f t="shared" si="0"/>
        <v>8.6</v>
      </c>
      <c r="CK20" s="121">
        <f t="shared" si="0"/>
        <v>16.4</v>
      </c>
      <c r="CL20" s="44">
        <f t="shared" si="0"/>
        <v>4</v>
      </c>
      <c r="CM20" s="44">
        <f t="shared" si="0"/>
        <v>2</v>
      </c>
      <c r="CN20" s="44">
        <f t="shared" si="0"/>
        <v>4</v>
      </c>
      <c r="CO20" s="44">
        <f t="shared" si="0"/>
        <v>23</v>
      </c>
      <c r="CP20" s="44">
        <f t="shared" si="0"/>
        <v>147</v>
      </c>
      <c r="CQ20" s="1"/>
    </row>
    <row r="21" spans="1:94" ht="9" customHeight="1">
      <c r="A21" s="24"/>
      <c r="B21" s="25" t="s">
        <v>76</v>
      </c>
      <c r="C21" s="23"/>
      <c r="D21" s="23"/>
      <c r="E21" s="19"/>
      <c r="F21" s="19"/>
      <c r="G21" s="23"/>
      <c r="H21" s="23"/>
      <c r="I21" s="23"/>
      <c r="J21" s="23"/>
      <c r="K21" s="23"/>
      <c r="L21" s="23"/>
      <c r="M21" s="23"/>
      <c r="N21" s="23"/>
      <c r="O21" s="23"/>
      <c r="P21" s="27"/>
      <c r="Q21" s="25" t="s">
        <v>78</v>
      </c>
      <c r="R21" s="25"/>
      <c r="S21" s="23"/>
      <c r="T21" s="23"/>
      <c r="U21" s="23"/>
      <c r="V21" s="23"/>
      <c r="W21" s="23"/>
      <c r="X21" s="23"/>
      <c r="Y21" s="23"/>
      <c r="Z21" s="19"/>
      <c r="AA21" s="19"/>
      <c r="AB21" s="19"/>
      <c r="AC21" s="19"/>
      <c r="AD21" s="19"/>
      <c r="AE21" s="23"/>
      <c r="AF21" s="23"/>
      <c r="AG21" s="23"/>
      <c r="AH21" s="23"/>
      <c r="AI21" s="19"/>
      <c r="AJ21" s="29" t="s">
        <v>74</v>
      </c>
      <c r="AK21" s="39"/>
      <c r="AL21" s="25" t="s">
        <v>80</v>
      </c>
      <c r="AM21" s="25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19"/>
      <c r="BB21" s="19"/>
      <c r="BC21" s="19"/>
      <c r="BD21" s="193"/>
      <c r="BE21" s="194"/>
      <c r="BF21" s="54"/>
      <c r="BG21" s="25" t="s">
        <v>124</v>
      </c>
      <c r="BH21" s="25"/>
      <c r="BI21" s="19"/>
      <c r="BJ21" s="19"/>
      <c r="BK21" s="21"/>
      <c r="BL21" s="21"/>
      <c r="BM21" s="21"/>
      <c r="BN21" s="21"/>
      <c r="BO21" s="19"/>
      <c r="BP21" s="19"/>
      <c r="BQ21" s="21"/>
      <c r="BR21" s="21"/>
      <c r="BS21" s="21"/>
      <c r="BT21" s="21"/>
      <c r="BU21" s="21"/>
      <c r="BV21" s="21"/>
      <c r="BW21" s="19"/>
      <c r="BX21" s="19"/>
      <c r="BY21" s="21"/>
      <c r="BZ21" s="21"/>
      <c r="CA21" s="28"/>
      <c r="CB21" s="25" t="s">
        <v>123</v>
      </c>
      <c r="CC21" s="21"/>
      <c r="CD21" s="21"/>
      <c r="CE21" s="19"/>
      <c r="CF21" s="19"/>
      <c r="CG21" s="19"/>
      <c r="CH21" s="19"/>
      <c r="CI21" s="19"/>
      <c r="CJ21" s="19"/>
      <c r="CK21" s="19"/>
      <c r="CL21" s="19"/>
      <c r="CM21" s="62"/>
      <c r="CN21" s="25" t="s">
        <v>79</v>
      </c>
      <c r="CO21" s="19"/>
      <c r="CP21" s="19"/>
    </row>
    <row r="22" spans="1:94" ht="4.5" customHeight="1">
      <c r="A22" s="19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55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</row>
    <row r="23" spans="1:94" ht="9" customHeight="1">
      <c r="A23" s="40"/>
      <c r="B23" s="2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1" t="s">
        <v>179</v>
      </c>
      <c r="Q23" s="25" t="s">
        <v>180</v>
      </c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89" t="s">
        <v>93</v>
      </c>
      <c r="BE23" s="190"/>
      <c r="BF23" s="56"/>
      <c r="BG23" s="25" t="s">
        <v>77</v>
      </c>
      <c r="BH23" s="25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32"/>
      <c r="CB23" s="25"/>
      <c r="CC23" s="19"/>
      <c r="CD23" s="19"/>
      <c r="CE23" s="19"/>
      <c r="CF23" s="19"/>
      <c r="CG23" s="43"/>
      <c r="CH23" s="25"/>
      <c r="CI23" s="19"/>
      <c r="CJ23" s="19"/>
      <c r="CK23" s="19"/>
      <c r="CL23" s="19"/>
      <c r="CM23" s="19"/>
      <c r="CN23" s="19"/>
      <c r="CO23" s="19"/>
      <c r="CP23" s="19"/>
    </row>
    <row r="24" spans="75:76" ht="12" customHeight="1">
      <c r="BW24" s="12"/>
      <c r="BX24" s="12"/>
    </row>
    <row r="25" ht="11.25" customHeight="1"/>
  </sheetData>
  <sheetProtection/>
  <mergeCells count="148">
    <mergeCell ref="BB18:BC18"/>
    <mergeCell ref="BU18:BV18"/>
    <mergeCell ref="BQ18:BR18"/>
    <mergeCell ref="AO18:AP18"/>
    <mergeCell ref="BJ8:BK9"/>
    <mergeCell ref="BJ18:BK18"/>
    <mergeCell ref="BL8:BM15"/>
    <mergeCell ref="BS8:BT9"/>
    <mergeCell ref="BQ8:BR15"/>
    <mergeCell ref="BL18:BM18"/>
    <mergeCell ref="BS18:BT18"/>
    <mergeCell ref="BH16:BI16"/>
    <mergeCell ref="AS16:AU16"/>
    <mergeCell ref="AB17:AC17"/>
    <mergeCell ref="BP8:BP15"/>
    <mergeCell ref="AF8:AF15"/>
    <mergeCell ref="AI8:AI15"/>
    <mergeCell ref="AX8:AY15"/>
    <mergeCell ref="AQ8:AR15"/>
    <mergeCell ref="AD8:AE15"/>
    <mergeCell ref="BU17:BV17"/>
    <mergeCell ref="BF16:BG16"/>
    <mergeCell ref="BJ17:BK17"/>
    <mergeCell ref="BB16:BC16"/>
    <mergeCell ref="CD8:CD15"/>
    <mergeCell ref="BY8:BY9"/>
    <mergeCell ref="BZ6:BZ15"/>
    <mergeCell ref="CB8:CB15"/>
    <mergeCell ref="BB8:BC15"/>
    <mergeCell ref="CA8:CA15"/>
    <mergeCell ref="CM6:CM9"/>
    <mergeCell ref="CG8:CG15"/>
    <mergeCell ref="CF6:CG7"/>
    <mergeCell ref="CA6:CD7"/>
    <mergeCell ref="CC8:CC15"/>
    <mergeCell ref="CE6:CE15"/>
    <mergeCell ref="CF8:CF15"/>
    <mergeCell ref="BW6:BY7"/>
    <mergeCell ref="BN6:BT7"/>
    <mergeCell ref="BQ16:BR16"/>
    <mergeCell ref="BN16:BO16"/>
    <mergeCell ref="BX8:BX15"/>
    <mergeCell ref="BU6:BV15"/>
    <mergeCell ref="BW8:BW15"/>
    <mergeCell ref="CP6:CP15"/>
    <mergeCell ref="CJ8:CJ9"/>
    <mergeCell ref="CH6:CH9"/>
    <mergeCell ref="CN6:CN15"/>
    <mergeCell ref="CO6:CO15"/>
    <mergeCell ref="H8:H15"/>
    <mergeCell ref="I8:K15"/>
    <mergeCell ref="AV8:AV9"/>
    <mergeCell ref="AG6:AH15"/>
    <mergeCell ref="AL8:AL15"/>
    <mergeCell ref="A6:A9"/>
    <mergeCell ref="B6:E7"/>
    <mergeCell ref="E8:E9"/>
    <mergeCell ref="T6:Y7"/>
    <mergeCell ref="G6:K7"/>
    <mergeCell ref="D8:D15"/>
    <mergeCell ref="F6:F15"/>
    <mergeCell ref="O6:S7"/>
    <mergeCell ref="L6:N15"/>
    <mergeCell ref="X8:Y9"/>
    <mergeCell ref="B8:B9"/>
    <mergeCell ref="C8:C9"/>
    <mergeCell ref="T8:T15"/>
    <mergeCell ref="Q8:Q9"/>
    <mergeCell ref="G8:G15"/>
    <mergeCell ref="O8:O15"/>
    <mergeCell ref="BF8:BG15"/>
    <mergeCell ref="AZ8:BA15"/>
    <mergeCell ref="BD6:BE15"/>
    <mergeCell ref="AM6:AN15"/>
    <mergeCell ref="AB6:AF7"/>
    <mergeCell ref="AI6:AL7"/>
    <mergeCell ref="AJ8:AK15"/>
    <mergeCell ref="AX6:BC7"/>
    <mergeCell ref="AO17:AP17"/>
    <mergeCell ref="CK8:CK15"/>
    <mergeCell ref="CI6:CL7"/>
    <mergeCell ref="CL8:CL15"/>
    <mergeCell ref="P8:P15"/>
    <mergeCell ref="R8:S15"/>
    <mergeCell ref="BF6:BM7"/>
    <mergeCell ref="Z6:AA15"/>
    <mergeCell ref="AO6:AV7"/>
    <mergeCell ref="AW6:AW15"/>
    <mergeCell ref="AJ18:AK18"/>
    <mergeCell ref="AG16:AH16"/>
    <mergeCell ref="BD17:BE17"/>
    <mergeCell ref="AQ16:AR16"/>
    <mergeCell ref="CI8:CI15"/>
    <mergeCell ref="BS17:BT17"/>
    <mergeCell ref="AO8:AP15"/>
    <mergeCell ref="BN8:BO15"/>
    <mergeCell ref="BH8:BI15"/>
    <mergeCell ref="BQ17:BR17"/>
    <mergeCell ref="BD23:BE23"/>
    <mergeCell ref="BL17:BM17"/>
    <mergeCell ref="BU16:BV16"/>
    <mergeCell ref="AO16:AP16"/>
    <mergeCell ref="BD21:BE21"/>
    <mergeCell ref="L16:N16"/>
    <mergeCell ref="L17:N17"/>
    <mergeCell ref="AM16:AN16"/>
    <mergeCell ref="AJ16:AK16"/>
    <mergeCell ref="Z17:AA17"/>
    <mergeCell ref="BN18:BO18"/>
    <mergeCell ref="BN17:BO17"/>
    <mergeCell ref="AS17:AU17"/>
    <mergeCell ref="BL16:BM16"/>
    <mergeCell ref="AZ17:BA17"/>
    <mergeCell ref="AX18:AY18"/>
    <mergeCell ref="BH17:BI17"/>
    <mergeCell ref="BD16:BE16"/>
    <mergeCell ref="BH18:BI18"/>
    <mergeCell ref="BF18:BG18"/>
    <mergeCell ref="V8:W9"/>
    <mergeCell ref="U8:U15"/>
    <mergeCell ref="V16:W16"/>
    <mergeCell ref="R17:S17"/>
    <mergeCell ref="AZ16:BA16"/>
    <mergeCell ref="AB8:AC15"/>
    <mergeCell ref="AQ17:AR17"/>
    <mergeCell ref="AD16:AE16"/>
    <mergeCell ref="AD17:AE17"/>
    <mergeCell ref="AS8:AU15"/>
    <mergeCell ref="I18:K18"/>
    <mergeCell ref="I16:K16"/>
    <mergeCell ref="I17:K17"/>
    <mergeCell ref="R18:S18"/>
    <mergeCell ref="AD18:AE18"/>
    <mergeCell ref="AM18:AN18"/>
    <mergeCell ref="V17:W17"/>
    <mergeCell ref="Z16:AA16"/>
    <mergeCell ref="V18:W18"/>
    <mergeCell ref="AG18:AH18"/>
    <mergeCell ref="AX16:AY16"/>
    <mergeCell ref="AX17:AY17"/>
    <mergeCell ref="BD18:BE18"/>
    <mergeCell ref="L18:N18"/>
    <mergeCell ref="X17:Y17"/>
    <mergeCell ref="AM17:AN17"/>
    <mergeCell ref="R16:S16"/>
    <mergeCell ref="AS18:AU18"/>
    <mergeCell ref="AG17:AH17"/>
    <mergeCell ref="AJ17:AK17"/>
  </mergeCells>
  <printOptions horizontalCentered="1"/>
  <pageMargins left="0.1968503937007874" right="0.2755905511811024" top="0.2755905511811024" bottom="0.3937007874015748" header="0" footer="0"/>
  <pageSetup fitToHeight="1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83"/>
  <sheetViews>
    <sheetView view="pageBreakPreview" zoomScaleNormal="120" zoomScaleSheetLayoutView="100" zoomScalePageLayoutView="0" workbookViewId="0" topLeftCell="A1">
      <pane ySplit="7" topLeftCell="A47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2" max="2" width="49.25390625" style="0" customWidth="1"/>
    <col min="3" max="3" width="11.375" style="0" customWidth="1"/>
    <col min="4" max="4" width="5.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4" width="5.25390625" style="0" customWidth="1"/>
    <col min="15" max="15" width="5.75390625" style="0" customWidth="1"/>
    <col min="16" max="16" width="4.00390625" style="0" customWidth="1"/>
    <col min="17" max="17" width="6.00390625" style="0" customWidth="1"/>
  </cols>
  <sheetData>
    <row r="1" spans="1:15" ht="16.5" customHeight="1">
      <c r="A1" s="243" t="s">
        <v>232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s="6" customFormat="1" ht="10.5" customHeight="1">
      <c r="A2" s="245" t="s">
        <v>63</v>
      </c>
      <c r="B2" s="246" t="s">
        <v>181</v>
      </c>
      <c r="C2" s="232" t="s">
        <v>131</v>
      </c>
      <c r="D2" s="248" t="s">
        <v>132</v>
      </c>
      <c r="E2" s="248"/>
      <c r="F2" s="248"/>
      <c r="G2" s="248"/>
      <c r="H2" s="248"/>
      <c r="I2" s="248"/>
      <c r="J2" s="248" t="s">
        <v>211</v>
      </c>
      <c r="K2" s="248"/>
      <c r="L2" s="248"/>
      <c r="M2" s="248"/>
      <c r="N2" s="248"/>
      <c r="O2" s="248"/>
    </row>
    <row r="3" spans="1:15" s="6" customFormat="1" ht="9.75" customHeight="1">
      <c r="A3" s="245"/>
      <c r="B3" s="247"/>
      <c r="C3" s="232"/>
      <c r="D3" s="232" t="s">
        <v>182</v>
      </c>
      <c r="E3" s="233" t="s">
        <v>212</v>
      </c>
      <c r="F3" s="248" t="s">
        <v>133</v>
      </c>
      <c r="G3" s="248"/>
      <c r="H3" s="248"/>
      <c r="I3" s="248"/>
      <c r="J3" s="248"/>
      <c r="K3" s="248"/>
      <c r="L3" s="248"/>
      <c r="M3" s="248"/>
      <c r="N3" s="248"/>
      <c r="O3" s="248"/>
    </row>
    <row r="4" spans="1:15" s="6" customFormat="1" ht="9" customHeight="1">
      <c r="A4" s="245"/>
      <c r="B4" s="247"/>
      <c r="C4" s="232"/>
      <c r="D4" s="232"/>
      <c r="E4" s="233"/>
      <c r="F4" s="232" t="s">
        <v>183</v>
      </c>
      <c r="G4" s="238"/>
      <c r="H4" s="238"/>
      <c r="I4" s="238"/>
      <c r="J4" s="228" t="s">
        <v>127</v>
      </c>
      <c r="K4" s="228"/>
      <c r="L4" s="228" t="s">
        <v>128</v>
      </c>
      <c r="M4" s="228"/>
      <c r="N4" s="228" t="s">
        <v>129</v>
      </c>
      <c r="O4" s="228"/>
    </row>
    <row r="5" spans="1:15" s="6" customFormat="1" ht="12" customHeight="1">
      <c r="A5" s="245"/>
      <c r="B5" s="247"/>
      <c r="C5" s="232"/>
      <c r="D5" s="232"/>
      <c r="E5" s="233"/>
      <c r="F5" s="232"/>
      <c r="G5" s="249" t="s">
        <v>134</v>
      </c>
      <c r="H5" s="233" t="s">
        <v>213</v>
      </c>
      <c r="I5" s="237" t="s">
        <v>135</v>
      </c>
      <c r="J5" s="34" t="s">
        <v>136</v>
      </c>
      <c r="K5" s="34" t="s">
        <v>137</v>
      </c>
      <c r="L5" s="33" t="s">
        <v>138</v>
      </c>
      <c r="M5" s="33" t="s">
        <v>139</v>
      </c>
      <c r="N5" s="33" t="s">
        <v>140</v>
      </c>
      <c r="O5" s="33" t="s">
        <v>141</v>
      </c>
    </row>
    <row r="6" spans="1:15" s="6" customFormat="1" ht="9.75" customHeight="1">
      <c r="A6" s="245"/>
      <c r="B6" s="247"/>
      <c r="C6" s="232"/>
      <c r="D6" s="232"/>
      <c r="E6" s="233"/>
      <c r="F6" s="232"/>
      <c r="G6" s="249"/>
      <c r="H6" s="233"/>
      <c r="I6" s="237"/>
      <c r="J6" s="5" t="s">
        <v>130</v>
      </c>
      <c r="K6" s="5" t="s">
        <v>130</v>
      </c>
      <c r="L6" s="5" t="s">
        <v>130</v>
      </c>
      <c r="M6" s="5" t="s">
        <v>130</v>
      </c>
      <c r="N6" s="5" t="s">
        <v>130</v>
      </c>
      <c r="O6" s="5" t="s">
        <v>130</v>
      </c>
    </row>
    <row r="7" spans="1:15" s="6" customFormat="1" ht="27" customHeight="1">
      <c r="A7" s="245"/>
      <c r="B7" s="247"/>
      <c r="C7" s="232"/>
      <c r="D7" s="232"/>
      <c r="E7" s="233"/>
      <c r="F7" s="232"/>
      <c r="G7" s="249"/>
      <c r="H7" s="233"/>
      <c r="I7" s="237"/>
      <c r="J7" s="34">
        <v>16</v>
      </c>
      <c r="K7" s="34">
        <v>24</v>
      </c>
      <c r="L7" s="34">
        <v>16</v>
      </c>
      <c r="M7" s="34">
        <v>23</v>
      </c>
      <c r="N7" s="34">
        <v>16</v>
      </c>
      <c r="O7" s="34">
        <v>14</v>
      </c>
    </row>
    <row r="8" spans="1:15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214</v>
      </c>
      <c r="J8" s="13">
        <v>11</v>
      </c>
      <c r="K8" s="13">
        <v>12</v>
      </c>
      <c r="L8" s="13">
        <v>13</v>
      </c>
      <c r="M8" s="13">
        <v>14</v>
      </c>
      <c r="N8" s="13">
        <v>15</v>
      </c>
      <c r="O8" s="13">
        <v>16</v>
      </c>
    </row>
    <row r="9" spans="1:15" s="6" customFormat="1" ht="13.5" customHeight="1" hidden="1">
      <c r="A9" s="253" t="s">
        <v>221</v>
      </c>
      <c r="B9" s="253"/>
      <c r="C9" s="94" t="s">
        <v>222</v>
      </c>
      <c r="D9" s="95" t="e">
        <f>D10+D16+D19-D42-D43-#REF!-D48-#REF!-D55-D58-D63</f>
        <v>#REF!</v>
      </c>
      <c r="E9" s="95" t="e">
        <f>E10+E16+E19-E42-E43-#REF!-E48-#REF!-E55-E58-E63</f>
        <v>#REF!</v>
      </c>
      <c r="F9" s="95" t="e">
        <f>F10+F16+F19-F42-F43-#REF!-F48-#REF!-F55-F58-F63</f>
        <v>#REF!</v>
      </c>
      <c r="G9" s="95" t="e">
        <f>G10+G16+G19-G42-G43-#REF!-G48-#REF!-G55-G58-G63</f>
        <v>#REF!</v>
      </c>
      <c r="H9" s="95" t="e">
        <f>H10+H16+H19-H42-H43-#REF!-H48-#REF!-H55-H58-H63</f>
        <v>#REF!</v>
      </c>
      <c r="I9" s="95">
        <v>40</v>
      </c>
      <c r="J9" s="95" t="e">
        <f>J10+J16+J19-J42-J43-#REF!-J48-#REF!-J55-J58-J63</f>
        <v>#REF!</v>
      </c>
      <c r="K9" s="95" t="e">
        <f>K10+K16+K19-K42-K43-#REF!-K48-#REF!-K55-K58-K63</f>
        <v>#REF!</v>
      </c>
      <c r="L9" s="95" t="e">
        <f>L10+L16+L19-L42-L43-#REF!-L48-#REF!-L55-L58-L63</f>
        <v>#REF!</v>
      </c>
      <c r="M9" s="95" t="e">
        <f>M10+M16+M19-M42-M43-#REF!-M48-#REF!-M55-M58-M63</f>
        <v>#REF!</v>
      </c>
      <c r="N9" s="95" t="e">
        <f>N10+N16+N19-N42-N43-#REF!-N48-#REF!-N55-N58-N63</f>
        <v>#REF!</v>
      </c>
      <c r="O9" s="95" t="e">
        <f>O10+O16+O19-O42-O43-#REF!-O48-#REF!-O55-O58-O63</f>
        <v>#REF!</v>
      </c>
    </row>
    <row r="10" spans="1:15" s="6" customFormat="1" ht="14.25" customHeight="1">
      <c r="A10" s="96" t="s">
        <v>70</v>
      </c>
      <c r="B10" s="98" t="s">
        <v>142</v>
      </c>
      <c r="C10" s="92" t="s">
        <v>240</v>
      </c>
      <c r="D10" s="93">
        <f>SUM(D11:D15)</f>
        <v>738</v>
      </c>
      <c r="E10" s="93">
        <f>SUM(E11:E15)</f>
        <v>246</v>
      </c>
      <c r="F10" s="93">
        <f>SUM(F11:F15)</f>
        <v>492</v>
      </c>
      <c r="G10" s="93" t="e">
        <f aca="true" t="shared" si="0" ref="G10:O10">SUM(G11:G15)</f>
        <v>#REF!</v>
      </c>
      <c r="H10" s="93">
        <f t="shared" si="0"/>
        <v>344</v>
      </c>
      <c r="I10" s="93">
        <f t="shared" si="0"/>
        <v>0</v>
      </c>
      <c r="J10" s="93">
        <f t="shared" si="0"/>
        <v>64</v>
      </c>
      <c r="K10" s="93">
        <f t="shared" si="0"/>
        <v>112</v>
      </c>
      <c r="L10" s="93">
        <f t="shared" si="0"/>
        <v>112</v>
      </c>
      <c r="M10" s="93">
        <f t="shared" si="0"/>
        <v>60</v>
      </c>
      <c r="N10" s="93">
        <f t="shared" si="0"/>
        <v>80</v>
      </c>
      <c r="O10" s="93">
        <f t="shared" si="0"/>
        <v>64</v>
      </c>
    </row>
    <row r="11" spans="1:15" s="6" customFormat="1" ht="9.75" customHeight="1">
      <c r="A11" s="67" t="s">
        <v>65</v>
      </c>
      <c r="B11" s="68" t="s">
        <v>81</v>
      </c>
      <c r="C11" s="104" t="s">
        <v>184</v>
      </c>
      <c r="D11" s="49">
        <f>E11+F11</f>
        <v>60</v>
      </c>
      <c r="E11" s="49">
        <v>12</v>
      </c>
      <c r="F11" s="66">
        <f>J11+K11+L11+M11+N11+O11</f>
        <v>48</v>
      </c>
      <c r="G11" s="69" t="e">
        <f>#REF!-#REF!</f>
        <v>#REF!</v>
      </c>
      <c r="H11" s="69">
        <v>4</v>
      </c>
      <c r="I11" s="70"/>
      <c r="J11" s="49"/>
      <c r="K11" s="49"/>
      <c r="L11" s="49">
        <v>48</v>
      </c>
      <c r="M11" s="49"/>
      <c r="N11" s="49"/>
      <c r="O11" s="49"/>
    </row>
    <row r="12" spans="1:15" s="6" customFormat="1" ht="9.75" customHeight="1">
      <c r="A12" s="67" t="s">
        <v>72</v>
      </c>
      <c r="B12" s="68" t="s">
        <v>96</v>
      </c>
      <c r="C12" s="104" t="s">
        <v>184</v>
      </c>
      <c r="D12" s="49">
        <f>E12+F12</f>
        <v>60</v>
      </c>
      <c r="E12" s="49">
        <v>12</v>
      </c>
      <c r="F12" s="66">
        <f>J12+K12+L12+M12+N12+O12</f>
        <v>48</v>
      </c>
      <c r="G12" s="69" t="e">
        <f>#REF!-#REF!</f>
        <v>#REF!</v>
      </c>
      <c r="H12" s="69">
        <v>10</v>
      </c>
      <c r="I12" s="70"/>
      <c r="J12" s="49"/>
      <c r="K12" s="110">
        <v>48</v>
      </c>
      <c r="L12" s="49"/>
      <c r="M12" s="49"/>
      <c r="N12" s="49"/>
      <c r="O12" s="49"/>
    </row>
    <row r="13" spans="1:119" s="7" customFormat="1" ht="9.75" customHeight="1">
      <c r="A13" s="67" t="s">
        <v>66</v>
      </c>
      <c r="B13" s="68" t="s">
        <v>67</v>
      </c>
      <c r="C13" s="104" t="s">
        <v>219</v>
      </c>
      <c r="D13" s="49">
        <f>E13+F13</f>
        <v>192</v>
      </c>
      <c r="E13" s="49">
        <v>24</v>
      </c>
      <c r="F13" s="66">
        <f>J13+K13+L13+M13+N13+O13</f>
        <v>168</v>
      </c>
      <c r="G13" s="69" t="e">
        <f>#REF!-#REF!</f>
        <v>#REF!</v>
      </c>
      <c r="H13" s="69">
        <v>168</v>
      </c>
      <c r="I13" s="70"/>
      <c r="J13" s="49">
        <v>32</v>
      </c>
      <c r="K13" s="110">
        <v>32</v>
      </c>
      <c r="L13" s="49">
        <v>32</v>
      </c>
      <c r="M13" s="49">
        <v>30</v>
      </c>
      <c r="N13" s="49">
        <v>26</v>
      </c>
      <c r="O13" s="110">
        <v>16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</row>
    <row r="14" spans="1:15" s="6" customFormat="1" ht="9.75" customHeight="1">
      <c r="A14" s="67" t="s">
        <v>82</v>
      </c>
      <c r="B14" s="68" t="s">
        <v>68</v>
      </c>
      <c r="C14" s="104" t="s">
        <v>217</v>
      </c>
      <c r="D14" s="66">
        <v>336</v>
      </c>
      <c r="E14" s="49">
        <v>168</v>
      </c>
      <c r="F14" s="66">
        <f>J14+K14+L14+M14+N14+O14</f>
        <v>168</v>
      </c>
      <c r="G14" s="69" t="e">
        <f>#REF!-#REF!</f>
        <v>#REF!</v>
      </c>
      <c r="H14" s="69">
        <v>156</v>
      </c>
      <c r="I14" s="70"/>
      <c r="J14" s="49">
        <v>32</v>
      </c>
      <c r="K14" s="49">
        <v>32</v>
      </c>
      <c r="L14" s="49">
        <v>32</v>
      </c>
      <c r="M14" s="49">
        <v>30</v>
      </c>
      <c r="N14" s="49">
        <v>26</v>
      </c>
      <c r="O14" s="110">
        <v>16</v>
      </c>
    </row>
    <row r="15" spans="1:15" s="6" customFormat="1" ht="9.75" customHeight="1">
      <c r="A15" s="67" t="s">
        <v>83</v>
      </c>
      <c r="B15" s="68" t="s">
        <v>196</v>
      </c>
      <c r="C15" s="104" t="s">
        <v>234</v>
      </c>
      <c r="D15" s="49">
        <f>E15+F15</f>
        <v>90</v>
      </c>
      <c r="E15" s="49">
        <f>F15/2</f>
        <v>30</v>
      </c>
      <c r="F15" s="51">
        <f>J15+K15+L15+M15+N15+O15</f>
        <v>60</v>
      </c>
      <c r="G15" s="69" t="e">
        <f>#REF!-#REF!</f>
        <v>#REF!</v>
      </c>
      <c r="H15" s="69">
        <v>6</v>
      </c>
      <c r="I15" s="70"/>
      <c r="J15" s="49"/>
      <c r="K15" s="49"/>
      <c r="L15" s="49"/>
      <c r="M15" s="49"/>
      <c r="N15" s="49">
        <v>28</v>
      </c>
      <c r="O15" s="110">
        <v>32</v>
      </c>
    </row>
    <row r="16" spans="1:119" s="8" customFormat="1" ht="13.5" customHeight="1">
      <c r="A16" s="82" t="s">
        <v>71</v>
      </c>
      <c r="B16" s="83" t="s">
        <v>143</v>
      </c>
      <c r="C16" s="92" t="s">
        <v>241</v>
      </c>
      <c r="D16" s="141">
        <f>SUM(D17:D18)</f>
        <v>222</v>
      </c>
      <c r="E16" s="141">
        <f>SUM(E17:E18)</f>
        <v>74</v>
      </c>
      <c r="F16" s="141">
        <f>SUM(F17:F18)</f>
        <v>148</v>
      </c>
      <c r="G16" s="80"/>
      <c r="H16" s="80">
        <f>SUM(H17:H18)</f>
        <v>90</v>
      </c>
      <c r="I16" s="142"/>
      <c r="J16" s="81">
        <f>SUM(J17:J18)</f>
        <v>0</v>
      </c>
      <c r="K16" s="81">
        <f>SUM(K17:K18)</f>
        <v>60</v>
      </c>
      <c r="L16" s="81">
        <f>SUM(L17:L18)</f>
        <v>32</v>
      </c>
      <c r="M16" s="81">
        <f>SUM(M17:M18)</f>
        <v>56</v>
      </c>
      <c r="N16" s="81"/>
      <c r="O16" s="81">
        <f>SUM(O17:O18)</f>
        <v>0</v>
      </c>
      <c r="P16" s="6"/>
      <c r="Q16" s="6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</row>
    <row r="17" spans="1:119" s="7" customFormat="1" ht="9.75" customHeight="1">
      <c r="A17" s="67" t="s">
        <v>69</v>
      </c>
      <c r="B17" s="68" t="s">
        <v>84</v>
      </c>
      <c r="C17" s="104" t="s">
        <v>184</v>
      </c>
      <c r="D17" s="49">
        <f>E17+F17</f>
        <v>90</v>
      </c>
      <c r="E17" s="49">
        <f>F17/2</f>
        <v>30</v>
      </c>
      <c r="F17" s="69">
        <v>60</v>
      </c>
      <c r="G17" s="69" t="e">
        <f>#REF!-#REF!</f>
        <v>#REF!</v>
      </c>
      <c r="H17" s="69">
        <v>40</v>
      </c>
      <c r="I17" s="70"/>
      <c r="J17" s="49"/>
      <c r="K17" s="110">
        <v>60</v>
      </c>
      <c r="L17" s="49"/>
      <c r="M17" s="49"/>
      <c r="N17" s="49"/>
      <c r="O17" s="4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</row>
    <row r="18" spans="1:119" s="7" customFormat="1" ht="9.75" customHeight="1">
      <c r="A18" s="67" t="s">
        <v>86</v>
      </c>
      <c r="B18" s="68" t="s">
        <v>85</v>
      </c>
      <c r="C18" s="104" t="s">
        <v>234</v>
      </c>
      <c r="D18" s="49">
        <f>E18+F18</f>
        <v>132</v>
      </c>
      <c r="E18" s="49">
        <f>F18/2</f>
        <v>44</v>
      </c>
      <c r="F18" s="71">
        <f>J18+K18+L18+M18+N18+O18</f>
        <v>88</v>
      </c>
      <c r="G18" s="69" t="e">
        <f>#REF!-#REF!</f>
        <v>#REF!</v>
      </c>
      <c r="H18" s="69">
        <v>50</v>
      </c>
      <c r="I18" s="70"/>
      <c r="J18" s="49"/>
      <c r="K18" s="49"/>
      <c r="L18" s="49">
        <v>32</v>
      </c>
      <c r="M18" s="49">
        <v>56</v>
      </c>
      <c r="N18" s="49"/>
      <c r="O18" s="4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</row>
    <row r="19" spans="1:119" s="7" customFormat="1" ht="9.75" customHeight="1">
      <c r="A19" s="78" t="s">
        <v>97</v>
      </c>
      <c r="B19" s="97" t="s">
        <v>98</v>
      </c>
      <c r="C19" s="77" t="s">
        <v>245</v>
      </c>
      <c r="D19" s="79">
        <f>D37+D20</f>
        <v>4476</v>
      </c>
      <c r="E19" s="79">
        <f>E37+E20</f>
        <v>1192</v>
      </c>
      <c r="F19" s="79">
        <f>F37+F20</f>
        <v>3284</v>
      </c>
      <c r="G19" s="79" t="e">
        <f aca="true" t="shared" si="1" ref="G19:O19">G37+G20</f>
        <v>#REF!</v>
      </c>
      <c r="H19" s="79">
        <f t="shared" si="1"/>
        <v>816</v>
      </c>
      <c r="I19" s="79">
        <f t="shared" si="1"/>
        <v>70</v>
      </c>
      <c r="J19" s="79">
        <f t="shared" si="1"/>
        <v>512</v>
      </c>
      <c r="K19" s="79">
        <f t="shared" si="1"/>
        <v>692</v>
      </c>
      <c r="L19" s="79">
        <f t="shared" si="1"/>
        <v>432</v>
      </c>
      <c r="M19" s="79">
        <f t="shared" si="1"/>
        <v>712</v>
      </c>
      <c r="N19" s="79">
        <f t="shared" si="1"/>
        <v>496</v>
      </c>
      <c r="O19" s="79">
        <f t="shared" si="1"/>
        <v>440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</row>
    <row r="20" spans="1:119" s="7" customFormat="1" ht="9.75" customHeight="1">
      <c r="A20" s="82" t="s">
        <v>99</v>
      </c>
      <c r="B20" s="83" t="s">
        <v>233</v>
      </c>
      <c r="C20" s="99" t="s">
        <v>244</v>
      </c>
      <c r="D20" s="81">
        <f>SUM(D21:D36)</f>
        <v>1599</v>
      </c>
      <c r="E20" s="81">
        <f>SUM(E21:E36)</f>
        <v>533</v>
      </c>
      <c r="F20" s="81">
        <f>SUM(F21:F36)</f>
        <v>1066</v>
      </c>
      <c r="G20" s="81" t="e">
        <f aca="true" t="shared" si="2" ref="G20:O20">SUM(G21:G36)</f>
        <v>#REF!</v>
      </c>
      <c r="H20" s="81">
        <f t="shared" si="2"/>
        <v>384</v>
      </c>
      <c r="I20" s="81">
        <f t="shared" si="2"/>
        <v>0</v>
      </c>
      <c r="J20" s="81">
        <f t="shared" si="2"/>
        <v>192</v>
      </c>
      <c r="K20" s="81">
        <f t="shared" si="2"/>
        <v>286</v>
      </c>
      <c r="L20" s="81">
        <f t="shared" si="2"/>
        <v>238</v>
      </c>
      <c r="M20" s="81">
        <f t="shared" si="2"/>
        <v>0</v>
      </c>
      <c r="N20" s="81">
        <f t="shared" si="2"/>
        <v>178</v>
      </c>
      <c r="O20" s="81">
        <f t="shared" si="2"/>
        <v>172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</row>
    <row r="21" spans="1:119" s="7" customFormat="1" ht="9.75" customHeight="1">
      <c r="A21" s="67" t="s">
        <v>100</v>
      </c>
      <c r="B21" s="68" t="s">
        <v>89</v>
      </c>
      <c r="C21" s="104" t="s">
        <v>234</v>
      </c>
      <c r="D21" s="49">
        <f aca="true" t="shared" si="3" ref="D21:D28">E21+F21</f>
        <v>120</v>
      </c>
      <c r="E21" s="49">
        <f>F21/2</f>
        <v>40</v>
      </c>
      <c r="F21" s="71">
        <f aca="true" t="shared" si="4" ref="F21:F32">J21+K21+L21+M21+N21+O21</f>
        <v>80</v>
      </c>
      <c r="G21" s="66" t="e">
        <f>#REF!-#REF!</f>
        <v>#REF!</v>
      </c>
      <c r="H21" s="69">
        <v>70</v>
      </c>
      <c r="I21" s="70"/>
      <c r="J21" s="110">
        <v>20</v>
      </c>
      <c r="K21" s="110">
        <v>60</v>
      </c>
      <c r="L21" s="49"/>
      <c r="M21" s="49"/>
      <c r="N21" s="49"/>
      <c r="O21" s="4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</row>
    <row r="22" spans="1:119" s="9" customFormat="1" ht="9.75" customHeight="1">
      <c r="A22" s="67" t="s">
        <v>101</v>
      </c>
      <c r="B22" s="68" t="s">
        <v>87</v>
      </c>
      <c r="C22" s="104" t="s">
        <v>185</v>
      </c>
      <c r="D22" s="49">
        <f t="shared" si="3"/>
        <v>120</v>
      </c>
      <c r="E22" s="49">
        <f aca="true" t="shared" si="5" ref="E22:E36">F22/2</f>
        <v>40</v>
      </c>
      <c r="F22" s="71">
        <f t="shared" si="4"/>
        <v>80</v>
      </c>
      <c r="G22" s="66" t="e">
        <f>#REF!-#REF!</f>
        <v>#REF!</v>
      </c>
      <c r="H22" s="69">
        <v>30</v>
      </c>
      <c r="I22" s="70"/>
      <c r="J22" s="110"/>
      <c r="K22" s="110"/>
      <c r="L22" s="49">
        <v>80</v>
      </c>
      <c r="M22" s="49"/>
      <c r="N22" s="49"/>
      <c r="O22" s="4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</row>
    <row r="23" spans="1:119" s="7" customFormat="1" ht="9.75" customHeight="1">
      <c r="A23" s="67" t="s">
        <v>102</v>
      </c>
      <c r="B23" s="68" t="s">
        <v>88</v>
      </c>
      <c r="C23" s="104" t="s">
        <v>184</v>
      </c>
      <c r="D23" s="49">
        <f t="shared" si="3"/>
        <v>75</v>
      </c>
      <c r="E23" s="49">
        <f t="shared" si="5"/>
        <v>25</v>
      </c>
      <c r="F23" s="71">
        <f t="shared" si="4"/>
        <v>50</v>
      </c>
      <c r="G23" s="66" t="e">
        <f>#REF!-#REF!</f>
        <v>#REF!</v>
      </c>
      <c r="H23" s="134">
        <v>8</v>
      </c>
      <c r="I23" s="70"/>
      <c r="J23" s="110"/>
      <c r="K23" s="110">
        <v>50</v>
      </c>
      <c r="L23" s="49"/>
      <c r="M23" s="49"/>
      <c r="N23" s="49"/>
      <c r="O23" s="4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</row>
    <row r="24" spans="1:119" s="7" customFormat="1" ht="9.75" customHeight="1">
      <c r="A24" s="67" t="s">
        <v>103</v>
      </c>
      <c r="B24" s="68" t="s">
        <v>164</v>
      </c>
      <c r="C24" s="104" t="s">
        <v>184</v>
      </c>
      <c r="D24" s="49">
        <f t="shared" si="3"/>
        <v>102</v>
      </c>
      <c r="E24" s="49">
        <f t="shared" si="5"/>
        <v>34</v>
      </c>
      <c r="F24" s="71">
        <f>J24+K24+L24+M24+N24+O24</f>
        <v>68</v>
      </c>
      <c r="G24" s="66" t="e">
        <f>#REF!-#REF!</f>
        <v>#REF!</v>
      </c>
      <c r="H24" s="134">
        <v>8</v>
      </c>
      <c r="I24" s="70"/>
      <c r="J24" s="110"/>
      <c r="K24" s="110">
        <v>68</v>
      </c>
      <c r="L24" s="49"/>
      <c r="M24" s="49"/>
      <c r="N24" s="49"/>
      <c r="O24" s="4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</row>
    <row r="25" spans="1:15" s="6" customFormat="1" ht="9.75" customHeight="1">
      <c r="A25" s="67" t="s">
        <v>104</v>
      </c>
      <c r="B25" s="68" t="s">
        <v>165</v>
      </c>
      <c r="C25" s="104" t="s">
        <v>218</v>
      </c>
      <c r="D25" s="49">
        <f t="shared" si="3"/>
        <v>252</v>
      </c>
      <c r="E25" s="49">
        <f t="shared" si="5"/>
        <v>84</v>
      </c>
      <c r="F25" s="71">
        <f t="shared" si="4"/>
        <v>168</v>
      </c>
      <c r="G25" s="66" t="e">
        <f>#REF!-#REF!</f>
        <v>#REF!</v>
      </c>
      <c r="H25" s="69">
        <v>36</v>
      </c>
      <c r="I25" s="49"/>
      <c r="J25" s="110">
        <v>60</v>
      </c>
      <c r="K25" s="110">
        <v>108</v>
      </c>
      <c r="L25" s="49"/>
      <c r="M25" s="49"/>
      <c r="N25" s="49"/>
      <c r="O25" s="49"/>
    </row>
    <row r="26" spans="1:15" s="6" customFormat="1" ht="9.75" customHeight="1">
      <c r="A26" s="67" t="s">
        <v>105</v>
      </c>
      <c r="B26" s="68" t="s">
        <v>161</v>
      </c>
      <c r="C26" s="104" t="s">
        <v>184</v>
      </c>
      <c r="D26" s="49">
        <f t="shared" si="3"/>
        <v>81</v>
      </c>
      <c r="E26" s="49">
        <f t="shared" si="5"/>
        <v>27</v>
      </c>
      <c r="F26" s="71">
        <f t="shared" si="4"/>
        <v>54</v>
      </c>
      <c r="G26" s="66" t="e">
        <f>#REF!-#REF!</f>
        <v>#REF!</v>
      </c>
      <c r="H26" s="69">
        <v>10</v>
      </c>
      <c r="I26" s="49"/>
      <c r="J26" s="110"/>
      <c r="K26" s="110"/>
      <c r="L26" s="49"/>
      <c r="M26" s="49"/>
      <c r="N26" s="110">
        <v>54</v>
      </c>
      <c r="O26" s="110"/>
    </row>
    <row r="27" spans="1:15" s="6" customFormat="1" ht="9.75" customHeight="1">
      <c r="A27" s="67" t="s">
        <v>106</v>
      </c>
      <c r="B27" s="68" t="s">
        <v>92</v>
      </c>
      <c r="C27" s="104" t="s">
        <v>185</v>
      </c>
      <c r="D27" s="49">
        <f t="shared" si="3"/>
        <v>60</v>
      </c>
      <c r="E27" s="49">
        <f t="shared" si="5"/>
        <v>20</v>
      </c>
      <c r="F27" s="71">
        <f t="shared" si="4"/>
        <v>40</v>
      </c>
      <c r="G27" s="66" t="e">
        <f>#REF!-#REF!</f>
        <v>#REF!</v>
      </c>
      <c r="H27" s="69">
        <v>8</v>
      </c>
      <c r="I27" s="49"/>
      <c r="J27" s="110"/>
      <c r="K27" s="110"/>
      <c r="L27" s="49">
        <v>40</v>
      </c>
      <c r="M27" s="49"/>
      <c r="N27" s="110"/>
      <c r="O27" s="110"/>
    </row>
    <row r="28" spans="1:15" s="6" customFormat="1" ht="9.75" customHeight="1">
      <c r="A28" s="67" t="s">
        <v>107</v>
      </c>
      <c r="B28" s="68" t="s">
        <v>91</v>
      </c>
      <c r="C28" s="104" t="s">
        <v>234</v>
      </c>
      <c r="D28" s="49">
        <f t="shared" si="3"/>
        <v>102</v>
      </c>
      <c r="E28" s="49">
        <f t="shared" si="5"/>
        <v>34</v>
      </c>
      <c r="F28" s="71">
        <f t="shared" si="4"/>
        <v>68</v>
      </c>
      <c r="G28" s="66" t="e">
        <f>#REF!-#REF!</f>
        <v>#REF!</v>
      </c>
      <c r="H28" s="69">
        <v>20</v>
      </c>
      <c r="I28" s="49"/>
      <c r="J28" s="110"/>
      <c r="K28" s="110"/>
      <c r="L28" s="49"/>
      <c r="M28" s="49"/>
      <c r="N28" s="110">
        <v>30</v>
      </c>
      <c r="O28" s="110">
        <v>38</v>
      </c>
    </row>
    <row r="29" spans="1:15" s="6" customFormat="1" ht="9.75" customHeight="1">
      <c r="A29" s="67" t="s">
        <v>108</v>
      </c>
      <c r="B29" s="68" t="s">
        <v>171</v>
      </c>
      <c r="C29" s="104" t="s">
        <v>184</v>
      </c>
      <c r="D29" s="49">
        <f aca="true" t="shared" si="6" ref="D29:D35">E29+F29</f>
        <v>87</v>
      </c>
      <c r="E29" s="49">
        <f t="shared" si="5"/>
        <v>29</v>
      </c>
      <c r="F29" s="71">
        <v>58</v>
      </c>
      <c r="G29" s="66" t="e">
        <f>#REF!-#REF!</f>
        <v>#REF!</v>
      </c>
      <c r="H29" s="69">
        <v>20</v>
      </c>
      <c r="I29" s="49"/>
      <c r="J29" s="110"/>
      <c r="K29" s="110"/>
      <c r="L29" s="49"/>
      <c r="M29" s="49"/>
      <c r="N29" s="110">
        <v>58</v>
      </c>
      <c r="O29" s="110"/>
    </row>
    <row r="30" spans="1:15" s="6" customFormat="1" ht="9.75" customHeight="1">
      <c r="A30" s="67" t="s">
        <v>121</v>
      </c>
      <c r="B30" s="68" t="s">
        <v>198</v>
      </c>
      <c r="C30" s="104" t="s">
        <v>184</v>
      </c>
      <c r="D30" s="49">
        <f t="shared" si="6"/>
        <v>54</v>
      </c>
      <c r="E30" s="49">
        <f t="shared" si="5"/>
        <v>18</v>
      </c>
      <c r="F30" s="71">
        <f t="shared" si="4"/>
        <v>36</v>
      </c>
      <c r="G30" s="66" t="e">
        <f>#REF!-#REF!</f>
        <v>#REF!</v>
      </c>
      <c r="H30" s="69">
        <v>26</v>
      </c>
      <c r="I30" s="49"/>
      <c r="J30" s="110"/>
      <c r="K30" s="110"/>
      <c r="L30" s="110"/>
      <c r="M30" s="110"/>
      <c r="N30" s="110">
        <v>36</v>
      </c>
      <c r="O30" s="110"/>
    </row>
    <row r="31" spans="1:15" s="6" customFormat="1" ht="9.75" customHeight="1">
      <c r="A31" s="67" t="s">
        <v>122</v>
      </c>
      <c r="B31" s="68" t="s">
        <v>199</v>
      </c>
      <c r="C31" s="104" t="s">
        <v>184</v>
      </c>
      <c r="D31" s="49">
        <f t="shared" si="6"/>
        <v>72</v>
      </c>
      <c r="E31" s="49">
        <f t="shared" si="5"/>
        <v>24</v>
      </c>
      <c r="F31" s="71">
        <f t="shared" si="4"/>
        <v>48</v>
      </c>
      <c r="G31" s="66" t="e">
        <f>#REF!-#REF!</f>
        <v>#REF!</v>
      </c>
      <c r="H31" s="69">
        <v>12</v>
      </c>
      <c r="I31" s="49"/>
      <c r="J31" s="110"/>
      <c r="K31" s="110"/>
      <c r="L31" s="110">
        <v>48</v>
      </c>
      <c r="M31" s="110"/>
      <c r="N31" s="110"/>
      <c r="O31" s="110"/>
    </row>
    <row r="32" spans="1:15" s="6" customFormat="1" ht="9.75" customHeight="1">
      <c r="A32" s="67" t="s">
        <v>126</v>
      </c>
      <c r="B32" s="68" t="s">
        <v>200</v>
      </c>
      <c r="C32" s="104" t="s">
        <v>184</v>
      </c>
      <c r="D32" s="49">
        <f t="shared" si="6"/>
        <v>48</v>
      </c>
      <c r="E32" s="49">
        <f t="shared" si="5"/>
        <v>16</v>
      </c>
      <c r="F32" s="71">
        <f t="shared" si="4"/>
        <v>32</v>
      </c>
      <c r="G32" s="66" t="e">
        <f>#REF!-#REF!</f>
        <v>#REF!</v>
      </c>
      <c r="H32" s="69">
        <v>18</v>
      </c>
      <c r="I32" s="49"/>
      <c r="J32" s="110"/>
      <c r="K32" s="110"/>
      <c r="L32" s="110">
        <v>32</v>
      </c>
      <c r="M32" s="110"/>
      <c r="N32" s="110"/>
      <c r="O32" s="110"/>
    </row>
    <row r="33" spans="1:15" s="6" customFormat="1" ht="9.75" customHeight="1">
      <c r="A33" s="67" t="s">
        <v>170</v>
      </c>
      <c r="B33" s="68" t="s">
        <v>90</v>
      </c>
      <c r="C33" s="242" t="s">
        <v>243</v>
      </c>
      <c r="D33" s="49">
        <f t="shared" si="6"/>
        <v>96</v>
      </c>
      <c r="E33" s="49">
        <f t="shared" si="5"/>
        <v>32</v>
      </c>
      <c r="F33" s="71">
        <v>64</v>
      </c>
      <c r="G33" s="66" t="e">
        <f>#REF!-#REF!</f>
        <v>#REF!</v>
      </c>
      <c r="H33" s="69">
        <v>20</v>
      </c>
      <c r="I33" s="49"/>
      <c r="J33" s="110"/>
      <c r="K33" s="110"/>
      <c r="L33" s="110"/>
      <c r="M33" s="110"/>
      <c r="N33" s="110"/>
      <c r="O33" s="110">
        <v>64</v>
      </c>
    </row>
    <row r="34" spans="1:15" s="6" customFormat="1" ht="9.75" customHeight="1">
      <c r="A34" s="67" t="s">
        <v>172</v>
      </c>
      <c r="B34" s="68" t="s">
        <v>201</v>
      </c>
      <c r="C34" s="242"/>
      <c r="D34" s="49">
        <f t="shared" si="6"/>
        <v>105</v>
      </c>
      <c r="E34" s="49">
        <f t="shared" si="5"/>
        <v>35</v>
      </c>
      <c r="F34" s="71">
        <v>70</v>
      </c>
      <c r="G34" s="66" t="e">
        <f>#REF!-#REF!</f>
        <v>#REF!</v>
      </c>
      <c r="H34" s="69">
        <v>20</v>
      </c>
      <c r="I34" s="49"/>
      <c r="J34" s="110"/>
      <c r="K34" s="110"/>
      <c r="L34" s="110"/>
      <c r="M34" s="110"/>
      <c r="N34" s="110"/>
      <c r="O34" s="110">
        <v>70</v>
      </c>
    </row>
    <row r="35" spans="1:15" s="6" customFormat="1" ht="9.75" customHeight="1">
      <c r="A35" s="67" t="s">
        <v>197</v>
      </c>
      <c r="B35" s="68" t="s">
        <v>220</v>
      </c>
      <c r="C35" s="104" t="s">
        <v>184</v>
      </c>
      <c r="D35" s="49">
        <f t="shared" si="6"/>
        <v>168</v>
      </c>
      <c r="E35" s="49">
        <f t="shared" si="5"/>
        <v>56</v>
      </c>
      <c r="F35" s="71">
        <v>112</v>
      </c>
      <c r="G35" s="66" t="e">
        <f>#REF!-#REF!</f>
        <v>#REF!</v>
      </c>
      <c r="H35" s="69">
        <v>60</v>
      </c>
      <c r="I35" s="49"/>
      <c r="J35" s="110">
        <v>112</v>
      </c>
      <c r="K35" s="110"/>
      <c r="L35" s="110"/>
      <c r="M35" s="110"/>
      <c r="N35" s="110"/>
      <c r="O35" s="49"/>
    </row>
    <row r="36" spans="1:15" s="6" customFormat="1" ht="9.75" customHeight="1">
      <c r="A36" s="67" t="s">
        <v>237</v>
      </c>
      <c r="B36" s="68" t="s">
        <v>231</v>
      </c>
      <c r="C36" s="104" t="s">
        <v>184</v>
      </c>
      <c r="D36" s="49">
        <v>57</v>
      </c>
      <c r="E36" s="49">
        <f t="shared" si="5"/>
        <v>19</v>
      </c>
      <c r="F36" s="71">
        <v>38</v>
      </c>
      <c r="G36" s="66"/>
      <c r="H36" s="69">
        <v>18</v>
      </c>
      <c r="I36" s="49"/>
      <c r="J36" s="49"/>
      <c r="K36" s="110"/>
      <c r="L36" s="110">
        <v>38</v>
      </c>
      <c r="M36" s="110"/>
      <c r="N36" s="110"/>
      <c r="O36" s="49"/>
    </row>
    <row r="37" spans="1:15" s="6" customFormat="1" ht="9.75" customHeight="1">
      <c r="A37" s="96" t="s">
        <v>109</v>
      </c>
      <c r="B37" s="98" t="s">
        <v>110</v>
      </c>
      <c r="C37" s="99" t="s">
        <v>239</v>
      </c>
      <c r="D37" s="93">
        <f>D38+D44+D49+D59+D56</f>
        <v>2877</v>
      </c>
      <c r="E37" s="93">
        <f>E38+E44+E49+E59+E56</f>
        <v>659</v>
      </c>
      <c r="F37" s="93">
        <f>F38+F44+F49+F59+F56</f>
        <v>2218</v>
      </c>
      <c r="G37" s="93" t="e">
        <f aca="true" t="shared" si="7" ref="G37:O37">G38+G44+G49+G59+G56</f>
        <v>#REF!</v>
      </c>
      <c r="H37" s="93">
        <f t="shared" si="7"/>
        <v>432</v>
      </c>
      <c r="I37" s="93">
        <f t="shared" si="7"/>
        <v>70</v>
      </c>
      <c r="J37" s="93">
        <f t="shared" si="7"/>
        <v>320</v>
      </c>
      <c r="K37" s="93">
        <f t="shared" si="7"/>
        <v>406</v>
      </c>
      <c r="L37" s="93">
        <f t="shared" si="7"/>
        <v>194</v>
      </c>
      <c r="M37" s="93">
        <f t="shared" si="7"/>
        <v>712</v>
      </c>
      <c r="N37" s="93">
        <f t="shared" si="7"/>
        <v>318</v>
      </c>
      <c r="O37" s="93">
        <f t="shared" si="7"/>
        <v>268</v>
      </c>
    </row>
    <row r="38" spans="1:15" s="6" customFormat="1" ht="9.75" customHeight="1">
      <c r="A38" s="84" t="s">
        <v>111</v>
      </c>
      <c r="B38" s="85" t="s">
        <v>166</v>
      </c>
      <c r="C38" s="118" t="s">
        <v>223</v>
      </c>
      <c r="D38" s="80">
        <f aca="true" t="shared" si="8" ref="D38:O38">SUM(D39:D43)</f>
        <v>735</v>
      </c>
      <c r="E38" s="80">
        <f t="shared" si="8"/>
        <v>149</v>
      </c>
      <c r="F38" s="80">
        <f t="shared" si="8"/>
        <v>586</v>
      </c>
      <c r="G38" s="80" t="e">
        <f t="shared" si="8"/>
        <v>#REF!</v>
      </c>
      <c r="H38" s="80">
        <f t="shared" si="8"/>
        <v>122</v>
      </c>
      <c r="I38" s="80">
        <f t="shared" si="8"/>
        <v>30</v>
      </c>
      <c r="J38" s="80">
        <f t="shared" si="8"/>
        <v>0</v>
      </c>
      <c r="K38" s="80">
        <f t="shared" si="8"/>
        <v>0</v>
      </c>
      <c r="L38" s="80">
        <f t="shared" si="8"/>
        <v>0</v>
      </c>
      <c r="M38" s="80">
        <f t="shared" si="8"/>
        <v>0</v>
      </c>
      <c r="N38" s="80">
        <f t="shared" si="8"/>
        <v>318</v>
      </c>
      <c r="O38" s="107">
        <f t="shared" si="8"/>
        <v>268</v>
      </c>
    </row>
    <row r="39" spans="1:15" s="6" customFormat="1" ht="9.75" customHeight="1">
      <c r="A39" s="67" t="s">
        <v>144</v>
      </c>
      <c r="B39" s="73" t="s">
        <v>224</v>
      </c>
      <c r="C39" s="104" t="s">
        <v>185</v>
      </c>
      <c r="D39" s="49">
        <f>E39+F39</f>
        <v>225</v>
      </c>
      <c r="E39" s="49">
        <f>F39/2</f>
        <v>75</v>
      </c>
      <c r="F39" s="49">
        <v>150</v>
      </c>
      <c r="G39" s="66" t="e">
        <f>#REF!-#REF!</f>
        <v>#REF!</v>
      </c>
      <c r="H39" s="69">
        <v>32</v>
      </c>
      <c r="I39" s="50">
        <v>30</v>
      </c>
      <c r="J39" s="49"/>
      <c r="K39" s="49"/>
      <c r="L39" s="110"/>
      <c r="M39" s="110"/>
      <c r="N39" s="49">
        <v>150</v>
      </c>
      <c r="O39" s="49"/>
    </row>
    <row r="40" spans="1:15" s="6" customFormat="1" ht="21.75" customHeight="1">
      <c r="A40" s="67" t="s">
        <v>145</v>
      </c>
      <c r="B40" s="73" t="s">
        <v>225</v>
      </c>
      <c r="C40" s="104" t="s">
        <v>185</v>
      </c>
      <c r="D40" s="49">
        <f>E40+F40</f>
        <v>90</v>
      </c>
      <c r="E40" s="49">
        <f>F40/2</f>
        <v>30</v>
      </c>
      <c r="F40" s="49">
        <v>60</v>
      </c>
      <c r="G40" s="66" t="e">
        <f>#REF!-#REF!</f>
        <v>#REF!</v>
      </c>
      <c r="H40" s="69">
        <v>40</v>
      </c>
      <c r="I40" s="143"/>
      <c r="J40" s="49"/>
      <c r="K40" s="49"/>
      <c r="L40" s="110"/>
      <c r="M40" s="110"/>
      <c r="N40" s="49">
        <v>60</v>
      </c>
      <c r="O40" s="49"/>
    </row>
    <row r="41" spans="1:15" s="6" customFormat="1" ht="19.5" customHeight="1">
      <c r="A41" s="67" t="s">
        <v>173</v>
      </c>
      <c r="B41" s="73" t="s">
        <v>226</v>
      </c>
      <c r="C41" s="104" t="s">
        <v>185</v>
      </c>
      <c r="D41" s="49">
        <f>E41+F41</f>
        <v>132</v>
      </c>
      <c r="E41" s="49">
        <f>F41/2</f>
        <v>44</v>
      </c>
      <c r="F41" s="49">
        <v>88</v>
      </c>
      <c r="G41" s="66"/>
      <c r="H41" s="69">
        <v>50</v>
      </c>
      <c r="I41" s="143"/>
      <c r="J41" s="49"/>
      <c r="K41" s="49"/>
      <c r="L41" s="110"/>
      <c r="M41" s="110"/>
      <c r="N41" s="49"/>
      <c r="O41" s="49">
        <v>88</v>
      </c>
    </row>
    <row r="42" spans="1:15" s="6" customFormat="1" ht="12.75">
      <c r="A42" s="67" t="s">
        <v>146</v>
      </c>
      <c r="B42" s="68" t="s">
        <v>119</v>
      </c>
      <c r="C42" s="104" t="s">
        <v>184</v>
      </c>
      <c r="D42" s="49">
        <f>E42+F42</f>
        <v>108</v>
      </c>
      <c r="E42" s="49"/>
      <c r="F42" s="49">
        <f>J42+K42+L42+M42+N42+O42</f>
        <v>108</v>
      </c>
      <c r="G42" s="66" t="e">
        <f>#REF!-#REF!</f>
        <v>#REF!</v>
      </c>
      <c r="H42" s="69"/>
      <c r="I42" s="143"/>
      <c r="J42" s="49"/>
      <c r="K42" s="49"/>
      <c r="L42" s="110"/>
      <c r="M42" s="110"/>
      <c r="N42" s="110">
        <v>108</v>
      </c>
      <c r="O42" s="110"/>
    </row>
    <row r="43" spans="1:15" s="6" customFormat="1" ht="12.75">
      <c r="A43" s="67" t="s">
        <v>147</v>
      </c>
      <c r="B43" s="68" t="s">
        <v>115</v>
      </c>
      <c r="C43" s="104" t="s">
        <v>184</v>
      </c>
      <c r="D43" s="49">
        <f>E43+F43</f>
        <v>180</v>
      </c>
      <c r="E43" s="49"/>
      <c r="F43" s="49">
        <f>J43+K43+L43+M43+N43+O43</f>
        <v>180</v>
      </c>
      <c r="G43" s="66"/>
      <c r="H43" s="69"/>
      <c r="I43" s="143"/>
      <c r="J43" s="49"/>
      <c r="K43" s="49"/>
      <c r="L43" s="110"/>
      <c r="M43" s="110"/>
      <c r="N43" s="110"/>
      <c r="O43" s="110">
        <v>180</v>
      </c>
    </row>
    <row r="44" spans="1:15" s="6" customFormat="1" ht="19.5" customHeight="1">
      <c r="A44" s="105" t="s">
        <v>112</v>
      </c>
      <c r="B44" s="106" t="s">
        <v>167</v>
      </c>
      <c r="C44" s="118" t="s">
        <v>223</v>
      </c>
      <c r="D44" s="107">
        <f>SUM(D45:D48)</f>
        <v>675</v>
      </c>
      <c r="E44" s="107">
        <f>SUM(E45:E48)</f>
        <v>141</v>
      </c>
      <c r="F44" s="107">
        <f>SUM(F45:F48)</f>
        <v>534</v>
      </c>
      <c r="G44" s="107" t="e">
        <f aca="true" t="shared" si="9" ref="G44:O44">SUM(G45:G48)</f>
        <v>#REF!</v>
      </c>
      <c r="H44" s="107">
        <f t="shared" si="9"/>
        <v>100</v>
      </c>
      <c r="I44" s="107">
        <f t="shared" si="9"/>
        <v>20</v>
      </c>
      <c r="J44" s="107">
        <f t="shared" si="9"/>
        <v>128</v>
      </c>
      <c r="K44" s="107">
        <f t="shared" si="9"/>
        <v>406</v>
      </c>
      <c r="L44" s="107">
        <f t="shared" si="9"/>
        <v>0</v>
      </c>
      <c r="M44" s="107">
        <f t="shared" si="9"/>
        <v>0</v>
      </c>
      <c r="N44" s="107">
        <f t="shared" si="9"/>
        <v>0</v>
      </c>
      <c r="O44" s="107">
        <f t="shared" si="9"/>
        <v>0</v>
      </c>
    </row>
    <row r="45" spans="1:15" s="6" customFormat="1" ht="9.75" customHeight="1">
      <c r="A45" s="67" t="s">
        <v>148</v>
      </c>
      <c r="B45" s="73" t="s">
        <v>227</v>
      </c>
      <c r="C45" s="104" t="s">
        <v>185</v>
      </c>
      <c r="D45" s="49">
        <f>E45+F45</f>
        <v>321</v>
      </c>
      <c r="E45" s="49">
        <v>107</v>
      </c>
      <c r="F45" s="49">
        <v>214</v>
      </c>
      <c r="G45" s="66" t="e">
        <f>#REF!-#REF!</f>
        <v>#REF!</v>
      </c>
      <c r="H45" s="69">
        <v>72</v>
      </c>
      <c r="I45" s="49">
        <v>20</v>
      </c>
      <c r="J45" s="49">
        <v>128</v>
      </c>
      <c r="K45" s="49">
        <v>86</v>
      </c>
      <c r="L45" s="49"/>
      <c r="M45" s="49"/>
      <c r="N45" s="49"/>
      <c r="O45" s="49"/>
    </row>
    <row r="46" spans="1:15" s="6" customFormat="1" ht="23.25" customHeight="1">
      <c r="A46" s="67" t="s">
        <v>163</v>
      </c>
      <c r="B46" s="73" t="s">
        <v>228</v>
      </c>
      <c r="C46" s="104" t="s">
        <v>230</v>
      </c>
      <c r="D46" s="49">
        <f>E46+F46</f>
        <v>102</v>
      </c>
      <c r="E46" s="49">
        <v>34</v>
      </c>
      <c r="F46" s="49">
        <v>68</v>
      </c>
      <c r="G46" s="66" t="e">
        <f>#REF!-#REF!</f>
        <v>#REF!</v>
      </c>
      <c r="H46" s="69">
        <v>28</v>
      </c>
      <c r="I46" s="49"/>
      <c r="J46" s="49"/>
      <c r="K46" s="49">
        <v>68</v>
      </c>
      <c r="L46" s="49"/>
      <c r="M46" s="49"/>
      <c r="N46" s="49"/>
      <c r="O46" s="49"/>
    </row>
    <row r="47" spans="1:15" s="6" customFormat="1" ht="23.25" customHeight="1">
      <c r="A47" s="74" t="s">
        <v>149</v>
      </c>
      <c r="B47" s="73" t="s">
        <v>114</v>
      </c>
      <c r="C47" s="109" t="s">
        <v>184</v>
      </c>
      <c r="D47" s="49">
        <v>72</v>
      </c>
      <c r="E47" s="49"/>
      <c r="F47" s="49">
        <v>72</v>
      </c>
      <c r="G47" s="66"/>
      <c r="H47" s="69"/>
      <c r="I47" s="49"/>
      <c r="J47" s="49"/>
      <c r="K47" s="49">
        <v>72</v>
      </c>
      <c r="L47" s="49"/>
      <c r="M47" s="49"/>
      <c r="N47" s="49"/>
      <c r="O47" s="49"/>
    </row>
    <row r="48" spans="1:15" s="6" customFormat="1" ht="9.75" customHeight="1">
      <c r="A48" s="67" t="s">
        <v>150</v>
      </c>
      <c r="B48" s="73" t="s">
        <v>115</v>
      </c>
      <c r="C48" s="109" t="s">
        <v>184</v>
      </c>
      <c r="D48" s="49">
        <v>180</v>
      </c>
      <c r="E48" s="49"/>
      <c r="F48" s="49">
        <v>180</v>
      </c>
      <c r="G48" s="66" t="e">
        <f>#REF!-#REF!</f>
        <v>#REF!</v>
      </c>
      <c r="H48" s="69"/>
      <c r="I48" s="70"/>
      <c r="J48" s="49"/>
      <c r="K48" s="49">
        <v>180</v>
      </c>
      <c r="L48" s="49"/>
      <c r="M48" s="49"/>
      <c r="N48" s="49"/>
      <c r="O48" s="110"/>
    </row>
    <row r="49" spans="1:15" s="6" customFormat="1" ht="24.75" customHeight="1">
      <c r="A49" s="105" t="s">
        <v>113</v>
      </c>
      <c r="B49" s="106" t="s">
        <v>168</v>
      </c>
      <c r="C49" s="118" t="s">
        <v>223</v>
      </c>
      <c r="D49" s="107">
        <f>SUM(D50:D55)</f>
        <v>864</v>
      </c>
      <c r="E49" s="107">
        <f>SUM(E50:E55)</f>
        <v>204</v>
      </c>
      <c r="F49" s="107">
        <f>SUM(F50:F55)</f>
        <v>660</v>
      </c>
      <c r="G49" s="107">
        <f aca="true" t="shared" si="10" ref="G49:O49">SUM(G50:G55)</f>
        <v>0</v>
      </c>
      <c r="H49" s="107">
        <f t="shared" si="10"/>
        <v>122</v>
      </c>
      <c r="I49" s="107">
        <f t="shared" si="10"/>
        <v>20</v>
      </c>
      <c r="J49" s="107">
        <f t="shared" si="10"/>
        <v>0</v>
      </c>
      <c r="K49" s="107">
        <f t="shared" si="10"/>
        <v>0</v>
      </c>
      <c r="L49" s="107">
        <f t="shared" si="10"/>
        <v>194</v>
      </c>
      <c r="M49" s="107">
        <f t="shared" si="10"/>
        <v>466</v>
      </c>
      <c r="N49" s="107">
        <f t="shared" si="10"/>
        <v>0</v>
      </c>
      <c r="O49" s="107">
        <f t="shared" si="10"/>
        <v>0</v>
      </c>
    </row>
    <row r="50" spans="1:15" s="6" customFormat="1" ht="9.75" customHeight="1">
      <c r="A50" s="67" t="s">
        <v>174</v>
      </c>
      <c r="B50" s="73" t="s">
        <v>175</v>
      </c>
      <c r="C50" s="109" t="s">
        <v>185</v>
      </c>
      <c r="D50" s="49">
        <f>E50+F50</f>
        <v>78</v>
      </c>
      <c r="E50" s="49">
        <f>F50/2</f>
        <v>26</v>
      </c>
      <c r="F50" s="49">
        <v>52</v>
      </c>
      <c r="G50" s="51"/>
      <c r="H50" s="69">
        <v>18</v>
      </c>
      <c r="I50" s="49"/>
      <c r="J50" s="49"/>
      <c r="K50" s="49"/>
      <c r="L50" s="49">
        <v>52</v>
      </c>
      <c r="M50" s="49"/>
      <c r="N50" s="49"/>
      <c r="O50" s="49"/>
    </row>
    <row r="51" spans="1:15" s="6" customFormat="1" ht="9.75" customHeight="1">
      <c r="A51" s="67" t="s">
        <v>193</v>
      </c>
      <c r="B51" s="73" t="s">
        <v>176</v>
      </c>
      <c r="C51" s="263" t="s">
        <v>218</v>
      </c>
      <c r="D51" s="49">
        <f>E51+F51</f>
        <v>366</v>
      </c>
      <c r="E51" s="49">
        <f>F51/2</f>
        <v>122</v>
      </c>
      <c r="F51" s="49">
        <v>244</v>
      </c>
      <c r="G51" s="51"/>
      <c r="H51" s="69">
        <v>66</v>
      </c>
      <c r="I51" s="49">
        <v>20</v>
      </c>
      <c r="J51" s="49"/>
      <c r="K51" s="49"/>
      <c r="L51" s="49">
        <v>92</v>
      </c>
      <c r="M51" s="49">
        <v>152</v>
      </c>
      <c r="N51" s="49"/>
      <c r="O51" s="49"/>
    </row>
    <row r="52" spans="1:15" s="6" customFormat="1" ht="9.75" customHeight="1">
      <c r="A52" s="67" t="s">
        <v>194</v>
      </c>
      <c r="B52" s="73" t="s">
        <v>177</v>
      </c>
      <c r="C52" s="263"/>
      <c r="D52" s="49">
        <f>E52+F52</f>
        <v>93</v>
      </c>
      <c r="E52" s="49">
        <f>F52/2</f>
        <v>31</v>
      </c>
      <c r="F52" s="49">
        <v>62</v>
      </c>
      <c r="G52" s="51"/>
      <c r="H52" s="69">
        <v>18</v>
      </c>
      <c r="I52" s="49"/>
      <c r="J52" s="49"/>
      <c r="K52" s="49"/>
      <c r="L52" s="49"/>
      <c r="M52" s="49">
        <v>62</v>
      </c>
      <c r="N52" s="49"/>
      <c r="O52" s="49"/>
    </row>
    <row r="53" spans="1:15" s="6" customFormat="1" ht="9.75" customHeight="1">
      <c r="A53" s="67" t="s">
        <v>202</v>
      </c>
      <c r="B53" s="73" t="s">
        <v>162</v>
      </c>
      <c r="C53" s="109" t="s">
        <v>184</v>
      </c>
      <c r="D53" s="49">
        <f>E53+F53</f>
        <v>75</v>
      </c>
      <c r="E53" s="49">
        <f>F53/2</f>
        <v>25</v>
      </c>
      <c r="F53" s="49">
        <v>50</v>
      </c>
      <c r="G53" s="51"/>
      <c r="H53" s="69">
        <v>20</v>
      </c>
      <c r="I53" s="49"/>
      <c r="J53" s="49"/>
      <c r="K53" s="49"/>
      <c r="L53" s="49">
        <v>50</v>
      </c>
      <c r="M53" s="49"/>
      <c r="N53" s="49"/>
      <c r="O53" s="49"/>
    </row>
    <row r="54" spans="1:15" s="6" customFormat="1" ht="9.75" customHeight="1">
      <c r="A54" s="74" t="s">
        <v>151</v>
      </c>
      <c r="B54" s="73" t="s">
        <v>114</v>
      </c>
      <c r="C54" s="109" t="s">
        <v>184</v>
      </c>
      <c r="D54" s="49">
        <v>72</v>
      </c>
      <c r="E54" s="49"/>
      <c r="F54" s="49">
        <v>72</v>
      </c>
      <c r="G54" s="51"/>
      <c r="H54" s="69"/>
      <c r="I54" s="49"/>
      <c r="J54" s="49"/>
      <c r="K54" s="49"/>
      <c r="L54" s="49"/>
      <c r="M54" s="49">
        <v>72</v>
      </c>
      <c r="N54" s="49"/>
      <c r="O54" s="49"/>
    </row>
    <row r="55" spans="1:15" s="6" customFormat="1" ht="9.75" customHeight="1">
      <c r="A55" s="73" t="s">
        <v>192</v>
      </c>
      <c r="B55" s="73" t="s">
        <v>115</v>
      </c>
      <c r="C55" s="109" t="s">
        <v>184</v>
      </c>
      <c r="D55" s="49">
        <v>180</v>
      </c>
      <c r="E55" s="49"/>
      <c r="F55" s="49">
        <v>180</v>
      </c>
      <c r="G55" s="49"/>
      <c r="H55" s="49"/>
      <c r="I55" s="70"/>
      <c r="J55" s="49"/>
      <c r="K55" s="49"/>
      <c r="L55" s="49"/>
      <c r="M55" s="49">
        <v>180</v>
      </c>
      <c r="N55" s="49"/>
      <c r="O55" s="49"/>
    </row>
    <row r="56" spans="1:15" s="6" customFormat="1" ht="31.5" customHeight="1">
      <c r="A56" s="108" t="s">
        <v>120</v>
      </c>
      <c r="B56" s="144" t="s">
        <v>203</v>
      </c>
      <c r="C56" s="118" t="s">
        <v>223</v>
      </c>
      <c r="D56" s="107">
        <f>SUM(D57:D58)</f>
        <v>259</v>
      </c>
      <c r="E56" s="107">
        <f>SUM(E57:E58)</f>
        <v>67</v>
      </c>
      <c r="F56" s="107">
        <f>SUM(F57:F58)</f>
        <v>192</v>
      </c>
      <c r="G56" s="107">
        <f aca="true" t="shared" si="11" ref="G56:O56">SUM(G57:G58)</f>
        <v>0</v>
      </c>
      <c r="H56" s="107">
        <f t="shared" si="11"/>
        <v>32</v>
      </c>
      <c r="I56" s="107">
        <f t="shared" si="11"/>
        <v>0</v>
      </c>
      <c r="J56" s="107">
        <f t="shared" si="11"/>
        <v>192</v>
      </c>
      <c r="K56" s="107">
        <f t="shared" si="11"/>
        <v>0</v>
      </c>
      <c r="L56" s="107">
        <f t="shared" si="11"/>
        <v>0</v>
      </c>
      <c r="M56" s="107">
        <f t="shared" si="11"/>
        <v>0</v>
      </c>
      <c r="N56" s="107">
        <f t="shared" si="11"/>
        <v>0</v>
      </c>
      <c r="O56" s="107">
        <f t="shared" si="11"/>
        <v>0</v>
      </c>
    </row>
    <row r="57" spans="1:15" s="6" customFormat="1" ht="14.25" customHeight="1">
      <c r="A57" s="74" t="s">
        <v>178</v>
      </c>
      <c r="B57" s="73" t="s">
        <v>204</v>
      </c>
      <c r="C57" s="140" t="s">
        <v>185</v>
      </c>
      <c r="D57" s="49">
        <f>E57+F57</f>
        <v>201</v>
      </c>
      <c r="E57" s="49">
        <v>67</v>
      </c>
      <c r="F57" s="49">
        <f>J57+K57+L57+M57+N57+O57</f>
        <v>134</v>
      </c>
      <c r="G57" s="66"/>
      <c r="H57" s="69">
        <v>32</v>
      </c>
      <c r="I57" s="70"/>
      <c r="J57" s="110">
        <v>134</v>
      </c>
      <c r="K57" s="49"/>
      <c r="L57" s="49"/>
      <c r="M57" s="110"/>
      <c r="N57" s="49"/>
      <c r="O57" s="49"/>
    </row>
    <row r="58" spans="1:15" s="6" customFormat="1" ht="15.75" customHeight="1">
      <c r="A58" s="74" t="s">
        <v>152</v>
      </c>
      <c r="B58" s="73" t="s">
        <v>114</v>
      </c>
      <c r="C58" s="109" t="s">
        <v>184</v>
      </c>
      <c r="D58" s="49">
        <f>E58+F58</f>
        <v>58</v>
      </c>
      <c r="E58" s="49"/>
      <c r="F58" s="49">
        <v>58</v>
      </c>
      <c r="G58" s="66"/>
      <c r="H58" s="69"/>
      <c r="I58" s="70"/>
      <c r="J58" s="110">
        <v>58</v>
      </c>
      <c r="K58" s="49"/>
      <c r="L58" s="49"/>
      <c r="M58" s="110"/>
      <c r="N58" s="49"/>
      <c r="O58" s="49"/>
    </row>
    <row r="59" spans="1:15" s="6" customFormat="1" ht="22.5">
      <c r="A59" s="108" t="s">
        <v>169</v>
      </c>
      <c r="B59" s="144" t="s">
        <v>236</v>
      </c>
      <c r="C59" s="118" t="s">
        <v>223</v>
      </c>
      <c r="D59" s="107">
        <f>SUM(D60:D63)</f>
        <v>344</v>
      </c>
      <c r="E59" s="107">
        <f>SUM(E60:E63)</f>
        <v>98</v>
      </c>
      <c r="F59" s="107">
        <f>SUM(F60:F63)</f>
        <v>246</v>
      </c>
      <c r="G59" s="107" t="e">
        <f aca="true" t="shared" si="12" ref="G59:O59">SUM(G60:G63)</f>
        <v>#REF!</v>
      </c>
      <c r="H59" s="107">
        <f t="shared" si="12"/>
        <v>56</v>
      </c>
      <c r="I59" s="107">
        <f t="shared" si="12"/>
        <v>0</v>
      </c>
      <c r="J59" s="107">
        <f t="shared" si="12"/>
        <v>0</v>
      </c>
      <c r="K59" s="107">
        <f t="shared" si="12"/>
        <v>0</v>
      </c>
      <c r="L59" s="107">
        <f t="shared" si="12"/>
        <v>0</v>
      </c>
      <c r="M59" s="107">
        <f t="shared" si="12"/>
        <v>246</v>
      </c>
      <c r="N59" s="107">
        <f t="shared" si="12"/>
        <v>0</v>
      </c>
      <c r="O59" s="107">
        <f t="shared" si="12"/>
        <v>0</v>
      </c>
    </row>
    <row r="60" spans="1:15" s="6" customFormat="1" ht="22.5">
      <c r="A60" s="74" t="s">
        <v>189</v>
      </c>
      <c r="B60" s="68" t="s">
        <v>205</v>
      </c>
      <c r="C60" s="104" t="s">
        <v>185</v>
      </c>
      <c r="D60" s="49">
        <f>E60+F60</f>
        <v>105</v>
      </c>
      <c r="E60" s="49">
        <f>F60/2</f>
        <v>35</v>
      </c>
      <c r="F60" s="49">
        <f>J60+K60+L60+M60+N60+O60</f>
        <v>70</v>
      </c>
      <c r="G60" s="66"/>
      <c r="H60" s="69">
        <v>20</v>
      </c>
      <c r="I60" s="70"/>
      <c r="J60" s="145"/>
      <c r="K60" s="49"/>
      <c r="L60" s="145"/>
      <c r="M60" s="49">
        <v>70</v>
      </c>
      <c r="N60" s="49"/>
      <c r="O60" s="49"/>
    </row>
    <row r="61" spans="1:15" s="6" customFormat="1" ht="22.5">
      <c r="A61" s="74" t="s">
        <v>190</v>
      </c>
      <c r="B61" s="68" t="s">
        <v>206</v>
      </c>
      <c r="C61" s="242" t="s">
        <v>185</v>
      </c>
      <c r="D61" s="49">
        <f>E61+F61</f>
        <v>126</v>
      </c>
      <c r="E61" s="49">
        <f>F61/2</f>
        <v>42</v>
      </c>
      <c r="F61" s="49">
        <f>J61+K61+L61+M61+N61+O61</f>
        <v>84</v>
      </c>
      <c r="G61" s="66"/>
      <c r="H61" s="69">
        <v>24</v>
      </c>
      <c r="I61" s="70"/>
      <c r="J61" s="145"/>
      <c r="K61" s="49"/>
      <c r="L61" s="145"/>
      <c r="M61" s="49">
        <v>84</v>
      </c>
      <c r="N61" s="49"/>
      <c r="O61" s="49"/>
    </row>
    <row r="62" spans="1:15" s="6" customFormat="1" ht="22.5">
      <c r="A62" s="74" t="s">
        <v>191</v>
      </c>
      <c r="B62" s="68" t="s">
        <v>207</v>
      </c>
      <c r="C62" s="242"/>
      <c r="D62" s="49">
        <f>E62+F62</f>
        <v>63</v>
      </c>
      <c r="E62" s="49">
        <f>F62/2</f>
        <v>21</v>
      </c>
      <c r="F62" s="49">
        <f>J62+K62+L62+M62+N62+O62</f>
        <v>42</v>
      </c>
      <c r="G62" s="66"/>
      <c r="H62" s="69">
        <v>12</v>
      </c>
      <c r="I62" s="70"/>
      <c r="J62" s="145"/>
      <c r="K62" s="49"/>
      <c r="L62" s="145"/>
      <c r="M62" s="49">
        <v>42</v>
      </c>
      <c r="N62" s="49"/>
      <c r="O62" s="49"/>
    </row>
    <row r="63" spans="1:119" s="7" customFormat="1" ht="12.75">
      <c r="A63" s="130" t="s">
        <v>229</v>
      </c>
      <c r="B63" s="131" t="s">
        <v>115</v>
      </c>
      <c r="C63" s="132" t="s">
        <v>184</v>
      </c>
      <c r="D63" s="110">
        <f>E63+F63</f>
        <v>50</v>
      </c>
      <c r="E63" s="110"/>
      <c r="F63" s="110">
        <v>50</v>
      </c>
      <c r="G63" s="133" t="e">
        <f>#REF!-#REF!</f>
        <v>#REF!</v>
      </c>
      <c r="H63" s="134"/>
      <c r="I63" s="135"/>
      <c r="J63" s="110"/>
      <c r="K63" s="110"/>
      <c r="L63" s="146"/>
      <c r="M63" s="110">
        <v>50</v>
      </c>
      <c r="N63" s="49"/>
      <c r="O63" s="49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</row>
    <row r="64" spans="1:15" s="6" customFormat="1" ht="9.75" customHeight="1">
      <c r="A64" s="88"/>
      <c r="B64" s="89" t="s">
        <v>64</v>
      </c>
      <c r="C64" s="117" t="s">
        <v>246</v>
      </c>
      <c r="D64" s="90">
        <f aca="true" t="shared" si="13" ref="D64:O64">D10+D16+D19</f>
        <v>5436</v>
      </c>
      <c r="E64" s="90">
        <f t="shared" si="13"/>
        <v>1512</v>
      </c>
      <c r="F64" s="90">
        <f t="shared" si="13"/>
        <v>3924</v>
      </c>
      <c r="G64" s="90" t="e">
        <f t="shared" si="13"/>
        <v>#REF!</v>
      </c>
      <c r="H64" s="90">
        <f t="shared" si="13"/>
        <v>1250</v>
      </c>
      <c r="I64" s="90">
        <f t="shared" si="13"/>
        <v>70</v>
      </c>
      <c r="J64" s="90">
        <f t="shared" si="13"/>
        <v>576</v>
      </c>
      <c r="K64" s="90">
        <f t="shared" si="13"/>
        <v>864</v>
      </c>
      <c r="L64" s="90">
        <f t="shared" si="13"/>
        <v>576</v>
      </c>
      <c r="M64" s="90">
        <f t="shared" si="13"/>
        <v>828</v>
      </c>
      <c r="N64" s="90">
        <f t="shared" si="13"/>
        <v>576</v>
      </c>
      <c r="O64" s="90">
        <f t="shared" si="13"/>
        <v>504</v>
      </c>
    </row>
    <row r="65" spans="1:15" s="6" customFormat="1" ht="9.75" customHeight="1">
      <c r="A65" s="88"/>
      <c r="B65" s="89" t="s">
        <v>186</v>
      </c>
      <c r="C65" s="147"/>
      <c r="D65" s="90"/>
      <c r="E65" s="90"/>
      <c r="F65" s="90"/>
      <c r="G65" s="90"/>
      <c r="H65" s="90"/>
      <c r="I65" s="90"/>
      <c r="J65" s="91">
        <f aca="true" t="shared" si="14" ref="J65:O65">J64/J7</f>
        <v>36</v>
      </c>
      <c r="K65" s="91">
        <f t="shared" si="14"/>
        <v>36</v>
      </c>
      <c r="L65" s="91">
        <f t="shared" si="14"/>
        <v>36</v>
      </c>
      <c r="M65" s="91">
        <f t="shared" si="14"/>
        <v>36</v>
      </c>
      <c r="N65" s="91">
        <f t="shared" si="14"/>
        <v>36</v>
      </c>
      <c r="O65" s="91">
        <f t="shared" si="14"/>
        <v>36</v>
      </c>
    </row>
    <row r="66" spans="1:15" s="6" customFormat="1" ht="12">
      <c r="A66" s="72" t="s">
        <v>153</v>
      </c>
      <c r="B66" s="86" t="s">
        <v>210</v>
      </c>
      <c r="C66" s="75" t="s">
        <v>184</v>
      </c>
      <c r="D66" s="49"/>
      <c r="E66" s="49"/>
      <c r="F66" s="49"/>
      <c r="G66" s="66"/>
      <c r="H66" s="69"/>
      <c r="I66" s="70"/>
      <c r="J66" s="49"/>
      <c r="K66" s="49"/>
      <c r="L66" s="49"/>
      <c r="M66" s="49"/>
      <c r="N66" s="49"/>
      <c r="O66" s="49" t="s">
        <v>116</v>
      </c>
    </row>
    <row r="67" spans="1:15" s="6" customFormat="1" ht="12">
      <c r="A67" s="72" t="s">
        <v>154</v>
      </c>
      <c r="B67" s="87" t="s">
        <v>155</v>
      </c>
      <c r="C67" s="75"/>
      <c r="D67" s="49"/>
      <c r="E67" s="49"/>
      <c r="F67" s="49"/>
      <c r="G67" s="66"/>
      <c r="H67" s="69"/>
      <c r="I67" s="49"/>
      <c r="J67" s="49"/>
      <c r="K67" s="49"/>
      <c r="L67" s="49"/>
      <c r="M67" s="49"/>
      <c r="N67" s="49"/>
      <c r="O67" s="49" t="s">
        <v>117</v>
      </c>
    </row>
    <row r="68" spans="1:15" s="6" customFormat="1" ht="12">
      <c r="A68" s="67"/>
      <c r="B68" s="76"/>
      <c r="C68" s="7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21" s="6" customFormat="1" ht="15" customHeight="1">
      <c r="A69" s="254" t="s">
        <v>242</v>
      </c>
      <c r="B69" s="255"/>
      <c r="C69" s="255"/>
      <c r="D69" s="256"/>
      <c r="E69" s="48"/>
      <c r="F69" s="257" t="s">
        <v>64</v>
      </c>
      <c r="G69" s="231" t="s">
        <v>156</v>
      </c>
      <c r="H69" s="229"/>
      <c r="I69" s="230"/>
      <c r="J69" s="113">
        <v>518</v>
      </c>
      <c r="K69" s="113">
        <v>612</v>
      </c>
      <c r="L69" s="113">
        <v>576</v>
      </c>
      <c r="M69" s="113">
        <v>526</v>
      </c>
      <c r="N69" s="113">
        <v>468</v>
      </c>
      <c r="O69" s="113">
        <v>324</v>
      </c>
      <c r="R69" s="100"/>
      <c r="S69" s="100"/>
      <c r="T69" s="100"/>
      <c r="U69" s="100"/>
    </row>
    <row r="70" spans="1:21" s="6" customFormat="1" ht="14.25" customHeight="1">
      <c r="A70" s="234" t="s">
        <v>155</v>
      </c>
      <c r="B70" s="235"/>
      <c r="C70" s="235"/>
      <c r="D70" s="236"/>
      <c r="E70" s="52"/>
      <c r="F70" s="258"/>
      <c r="G70" s="231" t="s">
        <v>157</v>
      </c>
      <c r="H70" s="229"/>
      <c r="I70" s="230"/>
      <c r="J70" s="115">
        <v>58</v>
      </c>
      <c r="K70" s="115">
        <v>72</v>
      </c>
      <c r="L70" s="115">
        <v>0</v>
      </c>
      <c r="M70" s="115">
        <v>72</v>
      </c>
      <c r="N70" s="115">
        <v>108</v>
      </c>
      <c r="O70" s="115">
        <v>0</v>
      </c>
      <c r="R70" s="100"/>
      <c r="S70" s="100"/>
      <c r="T70" s="100"/>
      <c r="U70" s="100"/>
    </row>
    <row r="71" spans="1:21" ht="24" customHeight="1">
      <c r="A71" s="260" t="s">
        <v>187</v>
      </c>
      <c r="B71" s="261"/>
      <c r="C71" s="261"/>
      <c r="D71" s="262"/>
      <c r="E71" s="46"/>
      <c r="F71" s="258"/>
      <c r="G71" s="231" t="s">
        <v>215</v>
      </c>
      <c r="H71" s="229"/>
      <c r="I71" s="230"/>
      <c r="J71" s="116">
        <f>J42+J47+J54+J62</f>
        <v>0</v>
      </c>
      <c r="K71" s="116">
        <v>180</v>
      </c>
      <c r="L71" s="116">
        <f>L42+L47+L54+L62</f>
        <v>0</v>
      </c>
      <c r="M71" s="116">
        <v>230</v>
      </c>
      <c r="N71" s="116">
        <v>0</v>
      </c>
      <c r="O71" s="116">
        <v>180</v>
      </c>
      <c r="Q71" s="6"/>
      <c r="R71" s="100"/>
      <c r="S71" s="100"/>
      <c r="T71" s="100"/>
      <c r="U71" s="100"/>
    </row>
    <row r="72" spans="1:21" ht="18.75" customHeight="1">
      <c r="A72" s="101"/>
      <c r="B72" s="102"/>
      <c r="C72" s="102"/>
      <c r="D72" s="103"/>
      <c r="E72" s="46"/>
      <c r="F72" s="258"/>
      <c r="G72" s="114"/>
      <c r="H72" s="229" t="s">
        <v>216</v>
      </c>
      <c r="I72" s="230"/>
      <c r="J72" s="113"/>
      <c r="K72" s="113"/>
      <c r="L72" s="113"/>
      <c r="M72" s="113"/>
      <c r="N72" s="113"/>
      <c r="O72" s="116">
        <v>144</v>
      </c>
      <c r="Q72" s="6"/>
      <c r="R72" s="100"/>
      <c r="S72" s="100"/>
      <c r="T72" s="100"/>
      <c r="U72" s="100"/>
    </row>
    <row r="73" spans="1:21" ht="12.75">
      <c r="A73" s="239" t="s">
        <v>188</v>
      </c>
      <c r="B73" s="240"/>
      <c r="C73" s="240"/>
      <c r="D73" s="241"/>
      <c r="E73" s="46"/>
      <c r="F73" s="258"/>
      <c r="G73" s="231" t="s">
        <v>158</v>
      </c>
      <c r="H73" s="229"/>
      <c r="I73" s="230"/>
      <c r="J73" s="139">
        <v>2</v>
      </c>
      <c r="K73" s="139">
        <v>4</v>
      </c>
      <c r="L73" s="139">
        <v>3</v>
      </c>
      <c r="M73" s="139">
        <v>5</v>
      </c>
      <c r="N73" s="139">
        <v>2</v>
      </c>
      <c r="O73" s="139">
        <v>2</v>
      </c>
      <c r="Q73" s="6"/>
      <c r="R73" s="100"/>
      <c r="S73" s="100"/>
      <c r="T73" s="100"/>
      <c r="U73" s="100"/>
    </row>
    <row r="74" spans="1:21" ht="12.75" customHeight="1">
      <c r="A74" s="239" t="s">
        <v>209</v>
      </c>
      <c r="B74" s="240"/>
      <c r="C74" s="240"/>
      <c r="D74" s="241"/>
      <c r="E74" s="46"/>
      <c r="F74" s="258"/>
      <c r="G74" s="231" t="s">
        <v>160</v>
      </c>
      <c r="H74" s="229"/>
      <c r="I74" s="230"/>
      <c r="J74" s="139">
        <v>2</v>
      </c>
      <c r="K74" s="139">
        <v>8</v>
      </c>
      <c r="L74" s="139">
        <v>5</v>
      </c>
      <c r="M74" s="139">
        <v>5</v>
      </c>
      <c r="N74" s="139">
        <v>4</v>
      </c>
      <c r="O74" s="139">
        <v>6</v>
      </c>
      <c r="Q74" s="6"/>
      <c r="R74" s="100"/>
      <c r="S74" s="100"/>
      <c r="T74" s="100"/>
      <c r="U74" s="100"/>
    </row>
    <row r="75" spans="1:21" ht="12.75">
      <c r="A75" s="250" t="s">
        <v>208</v>
      </c>
      <c r="B75" s="251"/>
      <c r="C75" s="251"/>
      <c r="D75" s="252"/>
      <c r="E75" s="47"/>
      <c r="F75" s="259"/>
      <c r="G75" s="231" t="s">
        <v>159</v>
      </c>
      <c r="H75" s="229"/>
      <c r="I75" s="230"/>
      <c r="J75" s="139">
        <v>1</v>
      </c>
      <c r="K75" s="139">
        <v>1</v>
      </c>
      <c r="L75" s="139">
        <v>1</v>
      </c>
      <c r="M75" s="139">
        <v>1</v>
      </c>
      <c r="N75" s="139">
        <v>1</v>
      </c>
      <c r="O75" s="139"/>
      <c r="Q75" s="6"/>
      <c r="R75" s="100"/>
      <c r="S75" s="100"/>
      <c r="T75" s="100"/>
      <c r="U75" s="100"/>
    </row>
    <row r="78" ht="12.75">
      <c r="B78" s="53"/>
    </row>
    <row r="83" ht="12.75">
      <c r="B83" t="s">
        <v>238</v>
      </c>
    </row>
  </sheetData>
  <sheetProtection/>
  <mergeCells count="35">
    <mergeCell ref="A75:D75"/>
    <mergeCell ref="G75:I75"/>
    <mergeCell ref="A9:B9"/>
    <mergeCell ref="A69:D69"/>
    <mergeCell ref="F69:F75"/>
    <mergeCell ref="A71:D71"/>
    <mergeCell ref="C51:C52"/>
    <mergeCell ref="C61:C62"/>
    <mergeCell ref="A1:O1"/>
    <mergeCell ref="A2:A7"/>
    <mergeCell ref="B2:B7"/>
    <mergeCell ref="C2:C7"/>
    <mergeCell ref="D2:I2"/>
    <mergeCell ref="J2:O3"/>
    <mergeCell ref="F3:I3"/>
    <mergeCell ref="F4:F7"/>
    <mergeCell ref="N4:O4"/>
    <mergeCell ref="G5:G7"/>
    <mergeCell ref="G4:I4"/>
    <mergeCell ref="A74:D74"/>
    <mergeCell ref="G74:I74"/>
    <mergeCell ref="G70:I70"/>
    <mergeCell ref="A73:D73"/>
    <mergeCell ref="G73:I73"/>
    <mergeCell ref="C33:C34"/>
    <mergeCell ref="L4:M4"/>
    <mergeCell ref="H72:I72"/>
    <mergeCell ref="G71:I71"/>
    <mergeCell ref="G69:I69"/>
    <mergeCell ref="D3:D7"/>
    <mergeCell ref="J4:K4"/>
    <mergeCell ref="E3:E7"/>
    <mergeCell ref="A70:D70"/>
    <mergeCell ref="H5:H7"/>
    <mergeCell ref="I5:I7"/>
  </mergeCells>
  <printOptions/>
  <pageMargins left="1.299212598425197" right="0.5118110236220472" top="0.5511811023622047" bottom="0.35433070866141736" header="0.31496062992125984" footer="0.31496062992125984"/>
  <pageSetup fitToHeight="0" horizontalDpi="600" verticalDpi="6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Задуева Мария</cp:lastModifiedBy>
  <cp:lastPrinted>2016-01-18T06:13:49Z</cp:lastPrinted>
  <dcterms:created xsi:type="dcterms:W3CDTF">2000-06-29T10:31:41Z</dcterms:created>
  <dcterms:modified xsi:type="dcterms:W3CDTF">2020-09-04T05:44:24Z</dcterms:modified>
  <cp:category/>
  <cp:version/>
  <cp:contentType/>
  <cp:contentStatus/>
</cp:coreProperties>
</file>